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UNSYO16L\zaisei\zaisei\財政比較分析表（財政状況資料集）\R3\"/>
    </mc:Choice>
  </mc:AlternateContent>
  <bookViews>
    <workbookView xWindow="0" yWindow="0" windowWidth="28800" windowHeight="1221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C36" i="10"/>
  <c r="BE35" i="10"/>
  <c r="AM35" i="10"/>
  <c r="C35" i="10"/>
  <c r="U34" i="10" s="1"/>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CO34" i="10" s="1"/>
  <c r="CO35" i="10" s="1"/>
  <c r="CO36" i="10" s="1"/>
</calcChain>
</file>

<file path=xl/sharedStrings.xml><?xml version="1.0" encoding="utf-8"?>
<sst xmlns="http://schemas.openxmlformats.org/spreadsheetml/2006/main" count="1099" uniqueCount="605">
  <si>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</si>
  <si>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</si>
  <si>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</si>
  <si>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</si>
  <si>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</si>
  <si>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</si>
  <si>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</si>
  <si>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</si>
  <si>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</si>
  <si>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</si>
  <si>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</si>
  <si>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</si>
  <si>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</si>
  <si>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</si>
  <si>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</si>
  <si>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</si>
  <si>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</si>
  <si>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</si>
  <si>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</si>
  <si>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</si>
  <si>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</si>
  <si>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</si>
  <si>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</si>
  <si>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</si>
  <si>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</si>
  <si>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</si>
  <si>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</si>
  <si>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</si>
  <si>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</si>
  <si>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</si>
  <si>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</si>
  <si>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</si>
  <si>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</si>
  <si>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</si>
  <si>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</si>
  <si>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</si>
  <si>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</si>
  <si>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</si>
  <si>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</si>
  <si>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</si>
  <si>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</si>
  <si>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</si>
  <si>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</si>
  <si>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</si>
  <si>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</si>
  <si>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</si>
  <si>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</si>
  <si>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</si>
  <si>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</si>
  <si>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</si>
  <si>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</si>
  <si>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</si>
  <si>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</si>
  <si>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</si>
  <si>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</si>
  <si>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</si>
  <si>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</si>
  <si>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</si>
  <si>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</si>
  <si>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</si>
  <si>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</si>
  <si>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</si>
  <si>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</si>
  <si>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</si>
  <si>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</si>
  <si>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</si>
  <si>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</si>
  <si>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</si>
  <si>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</si>
  <si>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</si>
  <si>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</si>
  <si>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</si>
  <si>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</si>
  <si>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</si>
  <si>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</si>
  <si>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</si>
  <si>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</si>
  <si>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</si>
  <si>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</si>
  <si>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</si>
  <si>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</si>
  <si>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</si>
  <si>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</si>
  <si>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</si>
  <si>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</si>
  <si>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</si>
  <si>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</si>
  <si>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</si>
  <si>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</si>
  <si>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</si>
  <si>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</si>
  <si>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</si>
  <si>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</si>
  <si>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</si>
  <si>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</si>
  <si>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</si>
  <si>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</si>
  <si>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</si>
  <si>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</si>
  <si>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</si>
  <si>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</si>
  <si>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</si>
  <si>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</si>
  <si>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</si>
  <si>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</si>
  <si>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</si>
  <si>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</si>
  <si>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</si>
  <si>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</si>
  <si>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</si>
  <si>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</si>
  <si>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</si>
  <si>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</si>
  <si>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</si>
  <si>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</si>
  <si>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</si>
  <si>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</si>
  <si>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</si>
  <si>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</si>
  <si>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</si>
  <si>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</si>
  <si>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</si>
  <si>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</si>
  <si>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</si>
  <si>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</si>
  <si>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</si>
  <si>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</si>
  <si>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</si>
  <si>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</si>
  <si>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</si>
  <si>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</si>
  <si>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</si>
  <si>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</si>
  <si>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</si>
  <si>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</si>
  <si>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</si>
  <si>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</si>
  <si>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</si>
  <si>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</si>
  <si>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</si>
  <si>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</si>
  <si>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</si>
  <si>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</si>
  <si>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</si>
  <si>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</si>
  <si>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</si>
  <si>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</si>
  <si>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</si>
  <si>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</si>
  <si>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</si>
  <si>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</si>
  <si>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</si>
  <si>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</si>
  <si>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</si>
  <si>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</si>
  <si>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</si>
  <si>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</si>
  <si>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</si>
  <si>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</si>
  <si>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</si>
  <si>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</si>
  <si>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</si>
  <si>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</si>
  <si>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</si>
  <si>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</si>
  <si>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</si>
  <si>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</si>
  <si>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</si>
  <si>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</si>
  <si>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</si>
  <si>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</si>
  <si>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</si>
  <si>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</si>
  <si>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</si>
  <si>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</si>
  <si>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</si>
  <si>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</si>
  <si>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</si>
  <si>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</si>
  <si>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</si>
  <si>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</si>
  <si>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</si>
  <si>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</si>
  <si>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</si>
  <si>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</si>
  <si>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</si>
  <si>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</si>
  <si>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</si>
  <si>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</si>
  <si>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</si>
  <si>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</si>
  <si>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</si>
  <si>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</si>
  <si>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</si>
  <si>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</si>
  <si>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</si>
  <si>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</si>
  <si>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</si>
  <si>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</si>
  <si>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</si>
  <si>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</si>
  <si>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</si>
  <si>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</si>
  <si>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</si>
  <si>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</si>
  <si>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</si>
  <si>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</si>
  <si>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</si>
  <si>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</si>
  <si>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</si>
  <si>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</si>
  <si>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</si>
  <si>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</si>
  <si>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</si>
  <si>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</si>
  <si>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</si>
  <si>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</si>
  <si>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</si>
  <si>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</si>
  <si>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</si>
  <si>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</si>
  <si>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</si>
  <si>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</si>
  <si>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</si>
  <si>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</si>
  <si>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</si>
  <si>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</si>
  <si>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</si>
  <si>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</si>
  <si>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</si>
  <si>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</si>
  <si>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</si>
  <si>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</si>
  <si>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</si>
  <si>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</si>
  <si>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</si>
  <si>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</si>
  <si>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</si>
  <si>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</si>
  <si>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</si>
  <si>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</si>
  <si>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</si>
  <si>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</si>
  <si>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</si>
  <si>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</si>
  <si>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</si>
  <si>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</si>
  <si>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</si>
  <si>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</si>
  <si>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</si>
  <si>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</si>
  <si>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</si>
  <si>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</si>
  <si>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</si>
  <si>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</si>
  <si>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</si>
  <si>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</si>
  <si>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</si>
  <si>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</si>
  <si>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</si>
  <si>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</si>
  <si>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</si>
  <si>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</si>
  <si>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</si>
  <si>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</si>
  <si>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</si>
  <si>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</si>
  <si>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</si>
  <si>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</si>
  <si>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</si>
  <si>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</si>
  <si>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</si>
  <si>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</si>
  <si>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</si>
  <si>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</si>
  <si>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</si>
  <si>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</si>
  <si>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</si>
  <si>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</si>
  <si>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</si>
  <si>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</si>
  <si>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</si>
  <si>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</si>
  <si>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</si>
  <si>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</si>
  <si>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</si>
  <si>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</si>
  <si>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</si>
  <si>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</si>
  <si>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</si>
  <si>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</si>
  <si>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　うち猶予特例債</t>
    <phoneticPr fontId="16"/>
  </si>
  <si>
    <t>投資的経費計</t>
    <rPh sb="5" eb="6">
      <t>ケイ</t>
    </rPh>
    <phoneticPr fontId="5"/>
  </si>
  <si>
    <t>　　うち人件費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</si>
  <si>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</si>
  <si>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</si>
  <si>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</si>
  <si>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</si>
  <si>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</si>
  <si>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</si>
  <si>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(2)各会計、関係団体の財政状況及び健全化判断比率（市町村）</t>
    <rPh sb="26" eb="29">
      <t>シチョウソン</t>
    </rPh>
    <phoneticPr fontId="5"/>
  </si>
  <si>
    <t>令和3年度</t>
  </si>
  <si>
    <t>北海道余市町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</si>
  <si>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</si>
  <si>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</si>
  <si>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</si>
  <si>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</si>
  <si>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</si>
  <si>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</si>
  <si>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</si>
  <si>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</si>
  <si>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</si>
  <si>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</si>
  <si>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</si>
  <si>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</si>
  <si>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</si>
  <si>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</si>
  <si>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</si>
  <si>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</si>
  <si>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</si>
  <si>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</si>
  <si>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</si>
  <si>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</si>
  <si>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</si>
  <si>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</si>
  <si>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</si>
  <si>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</si>
  <si>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</si>
  <si>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</si>
  <si>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</si>
  <si>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</si>
  <si>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</si>
  <si>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</si>
  <si>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</si>
  <si>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</si>
  <si>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</si>
  <si>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</si>
  <si>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</si>
  <si>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</si>
  <si>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</si>
  <si>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</si>
  <si>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</si>
  <si>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</si>
  <si>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</si>
  <si>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</si>
  <si>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</si>
  <si>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</si>
  <si>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</si>
  <si>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</si>
  <si>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</si>
  <si>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</si>
  <si>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</si>
  <si>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</si>
  <si>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</si>
  <si>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</si>
  <si>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</si>
  <si>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</si>
  <si>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</si>
  <si>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</si>
  <si>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</si>
  <si>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</si>
  <si>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</si>
  <si>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</si>
  <si>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</si>
  <si>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</si>
  <si>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</si>
  <si>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</si>
  <si>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</si>
  <si>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</si>
  <si>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</si>
  <si>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</si>
  <si>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</si>
  <si>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</si>
  <si>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</si>
  <si>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</si>
  <si>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</si>
  <si>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</si>
  <si>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</si>
  <si>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</si>
  <si>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</si>
  <si>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</si>
  <si>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</si>
  <si>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</si>
  <si>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</si>
  <si>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</si>
  <si>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</si>
  <si>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</si>
  <si>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</si>
  <si>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</si>
  <si>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</si>
  <si>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</si>
  <si>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</si>
  <si>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</si>
  <si>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</si>
  <si>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</si>
  <si>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</si>
  <si>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</si>
  <si>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</si>
  <si>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</si>
  <si>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</si>
  <si>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余市町公共下水道特別会計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</si>
  <si>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</si>
  <si>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</si>
  <si>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余市町水道事業会計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</si>
  <si>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</si>
  <si>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</si>
  <si>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余市町後期高齢者医療特別会計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</si>
  <si>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</si>
  <si>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</si>
  <si>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</si>
  <si>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</si>
  <si>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</si>
  <si>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</si>
  <si>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</si>
  <si>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</si>
  <si>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</si>
  <si>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</si>
  <si>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</si>
  <si>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</si>
  <si>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</si>
  <si>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</si>
  <si>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</si>
  <si>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</si>
  <si>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</si>
  <si>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</si>
  <si>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</si>
  <si>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</si>
  <si>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</si>
  <si>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</si>
  <si>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</si>
  <si>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</si>
  <si>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</si>
  <si>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</si>
  <si>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</si>
  <si>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</si>
  <si>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</si>
  <si>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</si>
  <si>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</si>
  <si>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</si>
  <si>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</si>
  <si>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</si>
  <si>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</si>
  <si>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</si>
  <si>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</si>
  <si>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</si>
  <si>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</si>
  <si>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</si>
  <si>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</si>
  <si>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</si>
  <si>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</si>
  <si>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</si>
  <si>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</si>
  <si>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</si>
  <si>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</si>
  <si>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</si>
  <si>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</si>
  <si>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</si>
  <si>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</si>
  <si>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</si>
  <si>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</si>
  <si>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</si>
  <si>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</si>
  <si>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</si>
  <si>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</si>
  <si>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</si>
  <si>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</si>
  <si>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</si>
  <si>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</si>
  <si>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</si>
  <si>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</si>
  <si>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</si>
  <si>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</si>
  <si>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</si>
  <si>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</si>
  <si>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</si>
  <si>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</si>
  <si>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</si>
  <si>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</si>
  <si>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</si>
  <si>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</si>
  <si>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</si>
  <si>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</si>
  <si>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</si>
  <si>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</si>
  <si>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</si>
  <si>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</si>
  <si>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</si>
  <si>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</si>
  <si>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</si>
  <si>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</si>
  <si>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2.65</t>
  </si>
  <si>
    <t>▲ 0.97</t>
  </si>
  <si>
    <t>一般会計</t>
  </si>
  <si>
    <t>余市町水道事業会計</t>
  </si>
  <si>
    <t>余市町介護保険特別会計</t>
  </si>
  <si>
    <t>余市町公共下水道特別会計</t>
  </si>
  <si>
    <t>余市町国民健康保険特別会計</t>
  </si>
  <si>
    <t>▲ 1.71</t>
  </si>
  <si>
    <t>▲ 2.06</t>
  </si>
  <si>
    <t>▲ 0.79</t>
  </si>
  <si>
    <t>▲ 0.52</t>
  </si>
  <si>
    <t>余市町後期高齢者医療特別会計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</si>
  <si>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</si>
  <si>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</si>
  <si>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</si>
  <si>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</si>
  <si>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</si>
  <si>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</si>
  <si>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</si>
  <si>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</si>
  <si>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余市町ふるさと応援寄附金基金</t>
    <rPh sb="0" eb="3">
      <t>ヨイチチョウ</t>
    </rPh>
    <rPh sb="7" eb="9">
      <t>オウエン</t>
    </rPh>
    <rPh sb="9" eb="12">
      <t>キフキン</t>
    </rPh>
    <rPh sb="12" eb="14">
      <t>キキン</t>
    </rPh>
    <phoneticPr fontId="5"/>
  </si>
  <si>
    <t>余市町公共施設建設整備基金</t>
    <rPh sb="0" eb="3">
      <t>ヨイチチョウ</t>
    </rPh>
    <rPh sb="3" eb="5">
      <t>コウキョウ</t>
    </rPh>
    <rPh sb="5" eb="7">
      <t>シセツ</t>
    </rPh>
    <rPh sb="7" eb="9">
      <t>ケンセツ</t>
    </rPh>
    <rPh sb="9" eb="11">
      <t>セイビ</t>
    </rPh>
    <rPh sb="11" eb="13">
      <t>キキン</t>
    </rPh>
    <phoneticPr fontId="5"/>
  </si>
  <si>
    <t>余市町社会福祉施設等整備基金</t>
    <rPh sb="0" eb="3">
      <t>ヨイチチョウ</t>
    </rPh>
    <rPh sb="3" eb="5">
      <t>シャカイ</t>
    </rPh>
    <rPh sb="5" eb="7">
      <t>フクシ</t>
    </rPh>
    <rPh sb="7" eb="9">
      <t>シセツ</t>
    </rPh>
    <rPh sb="9" eb="10">
      <t>トウ</t>
    </rPh>
    <rPh sb="10" eb="12">
      <t>セイビ</t>
    </rPh>
    <rPh sb="12" eb="14">
      <t>キキン</t>
    </rPh>
    <phoneticPr fontId="5"/>
  </si>
  <si>
    <t>職員等退職手当負担金基金</t>
    <rPh sb="0" eb="2">
      <t>ショクイン</t>
    </rPh>
    <rPh sb="2" eb="3">
      <t>トウ</t>
    </rPh>
    <rPh sb="3" eb="5">
      <t>タイショク</t>
    </rPh>
    <rPh sb="5" eb="7">
      <t>テアテ</t>
    </rPh>
    <rPh sb="7" eb="10">
      <t>フタンキン</t>
    </rPh>
    <rPh sb="10" eb="12">
      <t>キキン</t>
    </rPh>
    <phoneticPr fontId="5"/>
  </si>
  <si>
    <t>教育施設建設整備基金</t>
    <rPh sb="0" eb="2">
      <t>キョウイク</t>
    </rPh>
    <rPh sb="2" eb="4">
      <t>シセツ</t>
    </rPh>
    <rPh sb="4" eb="6">
      <t>ケンセツ</t>
    </rPh>
    <rPh sb="6" eb="8">
      <t>セイビ</t>
    </rPh>
    <rPh sb="8" eb="10">
      <t>キキン</t>
    </rPh>
    <phoneticPr fontId="5"/>
  </si>
  <si>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</si>
  <si>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</si>
  <si>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</si>
  <si>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</si>
  <si>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</si>
  <si>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</si>
  <si>
    <t>‐</t>
  </si>
  <si>
    <t>歳出合計</t>
    <phoneticPr fontId="5"/>
  </si>
  <si>
    <t>　うち補助</t>
    <phoneticPr fontId="5"/>
  </si>
  <si>
    <t>普通建設事業費</t>
    <phoneticPr fontId="5"/>
  </si>
  <si>
    <t>歳入合計</t>
    <phoneticPr fontId="5"/>
  </si>
  <si>
    <t>　うち臨時財政対策債</t>
    <phoneticPr fontId="5"/>
  </si>
  <si>
    <t>保険給付費</t>
    <phoneticPr fontId="5"/>
  </si>
  <si>
    <t>その他</t>
    <phoneticPr fontId="5"/>
  </si>
  <si>
    <t>　前年度繰上充用金</t>
    <phoneticPr fontId="5"/>
  </si>
  <si>
    <t>国庫支出金</t>
    <phoneticPr fontId="5"/>
  </si>
  <si>
    <t>国民健康保険</t>
    <phoneticPr fontId="5"/>
  </si>
  <si>
    <t>-</t>
    <phoneticPr fontId="5"/>
  </si>
  <si>
    <t>　投資・出資金・貸付金</t>
    <phoneticPr fontId="5"/>
  </si>
  <si>
    <t>保険税(料)収入額</t>
    <phoneticPr fontId="5"/>
  </si>
  <si>
    <t>被保険者
1人当り</t>
    <phoneticPr fontId="5"/>
  </si>
  <si>
    <t>交通</t>
    <phoneticPr fontId="5"/>
  </si>
  <si>
    <t>　積立金</t>
    <phoneticPr fontId="5"/>
  </si>
  <si>
    <t>工業用水道</t>
    <phoneticPr fontId="5"/>
  </si>
  <si>
    <t>　繰出金</t>
    <phoneticPr fontId="5"/>
  </si>
  <si>
    <t>上水道</t>
    <phoneticPr fontId="5"/>
  </si>
  <si>
    <t>　　うち一部事務組合負担金</t>
    <phoneticPr fontId="5"/>
  </si>
  <si>
    <t>下水道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</si>
  <si>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</si>
  <si>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</si>
  <si>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</si>
  <si>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</si>
  <si>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</si>
  <si>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</si>
  <si>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</si>
  <si>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</si>
  <si>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</si>
  <si>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交通安全対策特別交付金</t>
    <phoneticPr fontId="5"/>
  </si>
  <si>
    <t>　扶助費</t>
    <phoneticPr fontId="5"/>
  </si>
  <si>
    <t>(一般財源計)</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</si>
  <si>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</si>
  <si>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</si>
  <si>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</si>
  <si>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</si>
  <si>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</si>
  <si>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</si>
  <si>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</si>
  <si>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</si>
  <si>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</si>
  <si>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</si>
  <si>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</si>
  <si>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</si>
  <si>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　法定目的税</t>
    <phoneticPr fontId="5"/>
  </si>
  <si>
    <t>前年度繰上充用金</t>
    <phoneticPr fontId="5"/>
  </si>
  <si>
    <t>　個人住民税減収補塡特例交付金</t>
    <phoneticPr fontId="5"/>
  </si>
  <si>
    <t>　法定外普通税</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</si>
  <si>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</si>
  <si>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</si>
  <si>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</si>
  <si>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</si>
  <si>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</si>
  <si>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</si>
  <si>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</si>
  <si>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t>
    <phoneticPr fontId="5"/>
  </si>
  <si>
    <t>　　固定資産税</t>
    <phoneticPr fontId="5"/>
  </si>
  <si>
    <t>　　　法人税割</t>
    <phoneticPr fontId="5"/>
  </si>
  <si>
    <t>　　　法人均等割</t>
    <phoneticPr fontId="5"/>
  </si>
  <si>
    <t>分離課税所得割交付金</t>
    <phoneticPr fontId="25"/>
  </si>
  <si>
    <t>　　　所得割</t>
    <phoneticPr fontId="5"/>
  </si>
  <si>
    <t>　　　個人均等割</t>
    <phoneticPr fontId="5"/>
  </si>
  <si>
    <t>　　市町村民税</t>
    <phoneticPr fontId="5"/>
  </si>
  <si>
    <t>　法定普通税</t>
    <phoneticPr fontId="5"/>
  </si>
  <si>
    <t>地方譲与税</t>
    <phoneticPr fontId="5"/>
  </si>
  <si>
    <t>目的別歳出の状況（単位 千円・％）</t>
    <phoneticPr fontId="5"/>
  </si>
  <si>
    <t>歳出の状況（単位 千円・％）</t>
    <phoneticPr fontId="5"/>
  </si>
  <si>
    <t>北海道余市町</t>
    <phoneticPr fontId="25"/>
  </si>
  <si>
    <t>令和3年度</t>
    <phoneticPr fontId="25"/>
  </si>
  <si>
    <t xml:space="preserve">※8：職員の状況については、令和3年地方公務員給与実態調査に基づいている。 </t>
  </si>
  <si>
    <t xml:space="preserve">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</si>
  <si>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</si>
  <si>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</si>
  <si>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も高い水準にある。類似団体平均値から考えると、起債等を活用しながら計画的・定期的な施設の改修・更新、適正な施設数との違いがあると考えられる。過去に実施した大型事業の償還は進んでいるものの、平成19年度から財政健全化団体となり、施設等の大規模改修や更新、除却等は実施できず、小規模の維持補修により施設の延命化を図ってきた結果、施設全体としては有形固定資産減価償却率は高水準であり、減価償却が７割も進んでいることから、今後、修繕費等の経費が増えることが見込まれる。公共施設等総合管理計画に基づき、近年、除却は行ってきているが、人口減少下での本町にあった公共施設等のあり方を検討し、将来負担比率や財政負担の平準化を図りながら計画的な施設の改修・更新、除却、統廃合等を実施し、両指標の改善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</si>
  <si>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</si>
  <si>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</si>
  <si>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</si>
  <si>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</si>
  <si>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</si>
  <si>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</si>
  <si>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と比べ高い水準にあるが、平成19年度から平成25年度まで実施した財政再建推進プランに基づく新規発行地方債の抑制などにより、令和３年度まで両指標とも改善傾向にあり、令和３年度においては実質公債費比率は類似団体よりも低い比率となった。しかしながら、類似団体平均における「将来負担比率は本町より低く、実質公債費比率は高い」という点を鑑みると、有形固定資産減価償却率の低さからも公債費等の負担も考慮しながらバランスの取れた公共施設等の改修・更新を行っていると予想される。今後、本町においては人口減少下に適した公共施設のあり方を検討し、公共施設再編を進めていくため、将来負担比率の増加や公債費の増加が見込まれることから、計画的な事業実施と財政負担の平準化や経費の削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</si>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</sst>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9"/>
      <color rgb="FFFF0000"/>
      <name val="ＭＳ 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40" fillId="0" borderId="0" xfId="38"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4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2">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10"/>
    <cellStyle name="標準 2 3 2" xfId="29"/>
    <cellStyle name="標準 2 4" xfId="39"/>
    <cellStyle name="標準 2_2007AJAHO401600" xfId="30"/>
    <cellStyle name="標準 3" xfId="11"/>
    <cellStyle name="標準 3 2" xfId="32"/>
    <cellStyle name="標準 3 3" xfId="40"/>
    <cellStyle name="標準 3 4" xfId="31"/>
    <cellStyle name="標準 3_APAHO401000" xfId="33"/>
    <cellStyle name="標準 4" xfId="5"/>
    <cellStyle name="標準 4 2" xfId="34"/>
    <cellStyle name="標準 4_APAHO401000" xfId="35"/>
    <cellStyle name="標準 4_APAHO401600" xfId="1"/>
    <cellStyle name="標準 4_APAHO4019001" xfId="4"/>
    <cellStyle name="標準 4_ZJ08_022012_青森市_2010" xfId="3"/>
    <cellStyle name="標準 5" xfId="36"/>
    <cellStyle name="標準 6" xfId="8"/>
    <cellStyle name="標準 6 2" xfId="38"/>
    <cellStyle name="標準 6 3" xfId="3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xmlns:c16r2="http://schemas.microsoft.com/office/drawing/2015/06/chart">
            <c:ext xmlns:c16="http://schemas.microsoft.com/office/drawing/2014/chart" uri="{C3380CC4-5D6E-409C-BE32-E72D297353CC}">
              <c16:uniqueId val="{00000000-8F01-426F-8C0B-539319DC64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15121</c:v>
                </c:pt>
                <c:pt idx="1">
                  <c:v>26945</c:v>
                </c:pt>
                <c:pt idx="2">
                  <c:v>35068</c:v>
                </c:pt>
                <c:pt idx="3">
                  <c:v>29733</c:v>
                </c:pt>
                <c:pt idx="4">
                  <c:v>45969</c:v>
                </c:pt>
              </c:numCache>
            </c:numRef>
          </c:val>
          <c:smooth val="0"/>
          <c:extLst xmlns:c16r2="http://schemas.microsoft.com/office/drawing/2015/06/chart">
            <c:ext xmlns:c16="http://schemas.microsoft.com/office/drawing/2014/chart" uri="{C3380CC4-5D6E-409C-BE32-E72D297353CC}">
              <c16:uniqueId val="{00000001-8F01-426F-8C0B-539319DC64F2}"/>
            </c:ext>
          </c:extLst>
        </c:ser>
        <c:dLbls>
          <c:showLegendKey val="0"/>
          <c:showVal val="0"/>
          <c:showCatName val="0"/>
          <c:showSerName val="0"/>
          <c:showPercent val="0"/>
          <c:showBubbleSize val="0"/>
        </c:dLbls>
        <c:marker val="1"/>
        <c:smooth val="0"/>
        <c:axId val="589329608"/>
        <c:axId val="589330392"/>
      </c:lineChart>
      <c:catAx>
        <c:axId val="589329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9330392"/>
        <c:crosses val="autoZero"/>
        <c:auto val="1"/>
        <c:lblAlgn val="ctr"/>
        <c:lblOffset val="100"/>
        <c:tickLblSkip val="1"/>
        <c:tickMarkSkip val="1"/>
        <c:noMultiLvlLbl val="0"/>
      </c:catAx>
      <c:valAx>
        <c:axId val="5893303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9329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2.63</c:v>
                </c:pt>
                <c:pt idx="1">
                  <c:v>3.71</c:v>
                </c:pt>
                <c:pt idx="2">
                  <c:v>4.3099999999999996</c:v>
                </c:pt>
                <c:pt idx="3">
                  <c:v>4.8499999999999996</c:v>
                </c:pt>
                <c:pt idx="4">
                  <c:v>7.99</c:v>
                </c:pt>
              </c:numCache>
            </c:numRef>
          </c:val>
          <c:extLst xmlns:c16r2="http://schemas.microsoft.com/office/drawing/2015/06/chart">
            <c:ext xmlns:c16="http://schemas.microsoft.com/office/drawing/2014/chart" uri="{C3380CC4-5D6E-409C-BE32-E72D297353CC}">
              <c16:uniqueId val="{00000000-D80C-4FC5-A2E8-7C69D70AB3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9.09</c:v>
                </c:pt>
                <c:pt idx="1">
                  <c:v>7.2</c:v>
                </c:pt>
                <c:pt idx="2">
                  <c:v>7.76</c:v>
                </c:pt>
                <c:pt idx="3">
                  <c:v>10.27</c:v>
                </c:pt>
                <c:pt idx="4">
                  <c:v>10.39</c:v>
                </c:pt>
              </c:numCache>
            </c:numRef>
          </c:val>
          <c:extLst xmlns:c16r2="http://schemas.microsoft.com/office/drawing/2015/06/chart">
            <c:ext xmlns:c16="http://schemas.microsoft.com/office/drawing/2014/chart" uri="{C3380CC4-5D6E-409C-BE32-E72D297353CC}">
              <c16:uniqueId val="{00000001-D80C-4FC5-A2E8-7C69D70AB3C9}"/>
            </c:ext>
          </c:extLst>
        </c:ser>
        <c:dLbls>
          <c:showLegendKey val="0"/>
          <c:showVal val="0"/>
          <c:showCatName val="0"/>
          <c:showSerName val="0"/>
          <c:showPercent val="0"/>
          <c:showBubbleSize val="0"/>
        </c:dLbls>
        <c:gapWidth val="250"/>
        <c:overlap val="100"/>
        <c:axId val="595306600"/>
        <c:axId val="59530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-2.65</c:v>
                </c:pt>
                <c:pt idx="1">
                  <c:v>-0.97</c:v>
                </c:pt>
                <c:pt idx="2">
                  <c:v>1.1200000000000001</c:v>
                </c:pt>
                <c:pt idx="3">
                  <c:v>3.33</c:v>
                </c:pt>
                <c:pt idx="4">
                  <c:v>4.1500000000000004</c:v>
                </c:pt>
              </c:numCache>
            </c:numRef>
          </c:val>
          <c:smooth val="0"/>
          <c:extLst xmlns:c16r2="http://schemas.microsoft.com/office/drawing/2015/06/chart">
            <c:ext xmlns:c16="http://schemas.microsoft.com/office/drawing/2014/chart" uri="{C3380CC4-5D6E-409C-BE32-E72D297353CC}">
              <c16:uniqueId val="{00000002-D80C-4FC5-A2E8-7C69D70AB3C9}"/>
            </c:ext>
          </c:extLst>
        </c:ser>
        <c:dLbls>
          <c:showLegendKey val="0"/>
          <c:showVal val="0"/>
          <c:showCatName val="0"/>
          <c:showSerName val="0"/>
          <c:showPercent val="0"/>
          <c:showBubbleSize val="0"/>
        </c:dLbls>
        <c:marker val="1"/>
        <c:smooth val="0"/>
        <c:axId val="595306600"/>
        <c:axId val="595306992"/>
      </c:lineChart>
      <c:catAx>
        <c:axId val="595306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5306992"/>
        <c:crosses val="autoZero"/>
        <c:auto val="1"/>
        <c:lblAlgn val="ctr"/>
        <c:lblOffset val="100"/>
        <c:tickLblSkip val="1"/>
        <c:tickMarkSkip val="1"/>
        <c:noMultiLvlLbl val="0"/>
      </c:catAx>
      <c:valAx>
        <c:axId val="59530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306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13A-4DB8-9F5B-AE8EF8F196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13A-4DB8-9F5B-AE8EF8F196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13A-4DB8-9F5B-AE8EF8F196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13A-4DB8-9F5B-AE8EF8F1960A}"/>
            </c:ext>
          </c:extLst>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C13A-4DB8-9F5B-AE8EF8F1960A}"/>
            </c:ext>
          </c:extLst>
        </c:ser>
        <c:ser>
          <c:idx val="5"/>
          <c:order val="5"/>
          <c:tx>
            <c:strRef>
              <c:f>データシート!$A$32</c:f>
              <c:strCache>
                <c:ptCount val="1"/>
                <c:pt idx="0">
                  <c:v>余市町国民健康保険特別会計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1.71</c:v>
                </c:pt>
                <c:pt idx="1">
                  <c:v>#N/A</c:v>
                </c:pt>
                <c:pt idx="2">
                  <c:v>2.06</c:v>
                </c:pt>
                <c:pt idx="3">
                  <c:v>#N/A</c:v>
                </c:pt>
                <c:pt idx="4">
                  <c:v>0.79</c:v>
                </c:pt>
                <c:pt idx="5">
                  <c:v>#N/A</c:v>
                </c:pt>
                <c:pt idx="6">
                  <c:v>0.52</c:v>
                </c:pt>
                <c:pt idx="7">
                  <c:v>#N/A</c:v>
                </c:pt>
                <c:pt idx="8">
                  <c:v>#N/A</c:v>
                </c:pt>
                <c:pt idx="9">
                  <c:v>0.16</c:v>
                </c:pt>
              </c:numCache>
            </c:numRef>
          </c:val>
          <c:extLst xmlns:c16r2="http://schemas.microsoft.com/office/drawing/2015/06/chart">
            <c:ext xmlns:c16="http://schemas.microsoft.com/office/drawing/2014/chart" uri="{C3380CC4-5D6E-409C-BE32-E72D297353CC}">
              <c16:uniqueId val="{00000005-C13A-4DB8-9F5B-AE8EF8F1960A}"/>
            </c:ext>
          </c:extLst>
        </c:ser>
        <c:ser>
          <c:idx val="6"/>
          <c:order val="6"/>
          <c:tx>
            <c:strRef>
              <c:f>データシート!$A$33</c:f>
              <c:strCache>
                <c:ptCount val="1"/>
                <c:pt idx="0">
                  <c:v>余市町公共下水道特別会計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0.39</c:v>
                </c:pt>
                <c:pt idx="2">
                  <c:v>#N/A</c:v>
                </c:pt>
                <c:pt idx="3">
                  <c:v>0.48</c:v>
                </c:pt>
                <c:pt idx="4">
                  <c:v>#N/A</c:v>
                </c:pt>
                <c:pt idx="5">
                  <c:v>0.8</c:v>
                </c:pt>
                <c:pt idx="6">
                  <c:v>#N/A</c:v>
                </c:pt>
                <c:pt idx="7">
                  <c:v>0.85</c:v>
                </c:pt>
                <c:pt idx="8">
                  <c:v>#N/A</c:v>
                </c:pt>
                <c:pt idx="9">
                  <c:v>0.67</c:v>
                </c:pt>
              </c:numCache>
            </c:numRef>
          </c:val>
          <c:extLst xmlns:c16r2="http://schemas.microsoft.com/office/drawing/2015/06/chart">
            <c:ext xmlns:c16="http://schemas.microsoft.com/office/drawing/2014/chart" uri="{C3380CC4-5D6E-409C-BE32-E72D297353CC}">
              <c16:uniqueId val="{00000006-C13A-4DB8-9F5B-AE8EF8F1960A}"/>
            </c:ext>
          </c:extLst>
        </c:ser>
        <c:ser>
          <c:idx val="7"/>
          <c:order val="7"/>
          <c:tx>
            <c:strRef>
              <c:f>データシート!$A$34</c:f>
              <c:strCache>
                <c:ptCount val="1"/>
                <c:pt idx="0">
                  <c:v>余市町介護保険特別会計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0.95</c:v>
                </c:pt>
                <c:pt idx="2">
                  <c:v>#N/A</c:v>
                </c:pt>
                <c:pt idx="3">
                  <c:v>1.23</c:v>
                </c:pt>
                <c:pt idx="4">
                  <c:v>#N/A</c:v>
                </c:pt>
                <c:pt idx="5">
                  <c:v>0.8</c:v>
                </c:pt>
                <c:pt idx="6">
                  <c:v>#N/A</c:v>
                </c:pt>
                <c:pt idx="7">
                  <c:v>1.0900000000000001</c:v>
                </c:pt>
                <c:pt idx="8">
                  <c:v>#N/A</c:v>
                </c:pt>
                <c:pt idx="9">
                  <c:v>0.95</c:v>
                </c:pt>
              </c:numCache>
            </c:numRef>
          </c:val>
          <c:extLst xmlns:c16r2="http://schemas.microsoft.com/office/drawing/2015/06/chart">
            <c:ext xmlns:c16="http://schemas.microsoft.com/office/drawing/2014/chart" uri="{C3380CC4-5D6E-409C-BE32-E72D297353CC}">
              <c16:uniqueId val="{00000007-C13A-4DB8-9F5B-AE8EF8F1960A}"/>
            </c:ext>
          </c:extLst>
        </c:ser>
        <c:ser>
          <c:idx val="8"/>
          <c:order val="8"/>
          <c:tx>
            <c:strRef>
              <c:f>データシート!$A$35</c:f>
              <c:strCache>
                <c:ptCount val="1"/>
                <c:pt idx="0">
                  <c:v>余市町水道事業会計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4.62</c:v>
                </c:pt>
                <c:pt idx="2">
                  <c:v>#N/A</c:v>
                </c:pt>
                <c:pt idx="3">
                  <c:v>4.5999999999999996</c:v>
                </c:pt>
                <c:pt idx="4">
                  <c:v>#N/A</c:v>
                </c:pt>
                <c:pt idx="5">
                  <c:v>5.24</c:v>
                </c:pt>
                <c:pt idx="6">
                  <c:v>#N/A</c:v>
                </c:pt>
                <c:pt idx="7">
                  <c:v>5.3</c:v>
                </c:pt>
                <c:pt idx="8">
                  <c:v>#N/A</c:v>
                </c:pt>
                <c:pt idx="9">
                  <c:v>5.72</c:v>
                </c:pt>
              </c:numCache>
            </c:numRef>
          </c:val>
          <c:extLst xmlns:c16r2="http://schemas.microsoft.com/office/drawing/2015/06/chart">
            <c:ext xmlns:c16="http://schemas.microsoft.com/office/drawing/2014/chart" uri="{C3380CC4-5D6E-409C-BE32-E72D297353CC}">
              <c16:uniqueId val="{00000008-C13A-4DB8-9F5B-AE8EF8F1960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2.63</c:v>
                </c:pt>
                <c:pt idx="2">
                  <c:v>#N/A</c:v>
                </c:pt>
                <c:pt idx="3">
                  <c:v>3.71</c:v>
                </c:pt>
                <c:pt idx="4">
                  <c:v>#N/A</c:v>
                </c:pt>
                <c:pt idx="5">
                  <c:v>4.3099999999999996</c:v>
                </c:pt>
                <c:pt idx="6">
                  <c:v>#N/A</c:v>
                </c:pt>
                <c:pt idx="7">
                  <c:v>4.8499999999999996</c:v>
                </c:pt>
                <c:pt idx="8">
                  <c:v>#N/A</c:v>
                </c:pt>
                <c:pt idx="9">
                  <c:v>7.98</c:v>
                </c:pt>
              </c:numCache>
            </c:numRef>
          </c:val>
          <c:extLst xmlns:c16r2="http://schemas.microsoft.com/office/drawing/2015/06/chart">
            <c:ext xmlns:c16="http://schemas.microsoft.com/office/drawing/2014/chart" uri="{C3380CC4-5D6E-409C-BE32-E72D297353CC}">
              <c16:uniqueId val="{00000009-C13A-4DB8-9F5B-AE8EF8F1960A}"/>
            </c:ext>
          </c:extLst>
        </c:ser>
        <c:dLbls>
          <c:showLegendKey val="0"/>
          <c:showVal val="0"/>
          <c:showCatName val="0"/>
          <c:showSerName val="0"/>
          <c:showPercent val="0"/>
          <c:showBubbleSize val="0"/>
        </c:dLbls>
        <c:gapWidth val="150"/>
        <c:overlap val="100"/>
        <c:axId val="595307776"/>
        <c:axId val="498794528"/>
      </c:barChart>
      <c:catAx>
        <c:axId val="5953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794528"/>
        <c:crosses val="autoZero"/>
        <c:auto val="1"/>
        <c:lblAlgn val="ctr"/>
        <c:lblOffset val="100"/>
        <c:tickLblSkip val="1"/>
        <c:tickMarkSkip val="1"/>
        <c:noMultiLvlLbl val="0"/>
      </c:catAx>
      <c:valAx>
        <c:axId val="49879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30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980</c:v>
                </c:pt>
                <c:pt idx="5">
                  <c:v>932</c:v>
                </c:pt>
                <c:pt idx="8">
                  <c:v>906</c:v>
                </c:pt>
                <c:pt idx="11">
                  <c:v>888</c:v>
                </c:pt>
                <c:pt idx="14">
                  <c:v>880</c:v>
                </c:pt>
              </c:numCache>
            </c:numRef>
          </c:val>
          <c:extLst xmlns:c16r2="http://schemas.microsoft.com/office/drawing/2015/06/chart">
            <c:ext xmlns:c16="http://schemas.microsoft.com/office/drawing/2014/chart" uri="{C3380CC4-5D6E-409C-BE32-E72D297353CC}">
              <c16:uniqueId val="{00000000-0917-4912-985C-ACB78005D07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17-4912-985C-ACB78005D07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c:v>
                </c:pt>
                <c:pt idx="3">
                  <c:v>39</c:v>
                </c:pt>
                <c:pt idx="6">
                  <c:v>35</c:v>
                </c:pt>
                <c:pt idx="9">
                  <c:v>24</c:v>
                </c:pt>
                <c:pt idx="12">
                  <c:v>23</c:v>
                </c:pt>
              </c:numCache>
            </c:numRef>
          </c:val>
          <c:extLst xmlns:c16r2="http://schemas.microsoft.com/office/drawing/2015/06/chart">
            <c:ext xmlns:c16="http://schemas.microsoft.com/office/drawing/2014/chart" uri="{C3380CC4-5D6E-409C-BE32-E72D297353CC}">
              <c16:uniqueId val="{00000002-0917-4912-985C-ACB78005D07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c:v>
                </c:pt>
                <c:pt idx="3">
                  <c:v>96</c:v>
                </c:pt>
                <c:pt idx="6">
                  <c:v>103</c:v>
                </c:pt>
                <c:pt idx="9">
                  <c:v>77</c:v>
                </c:pt>
                <c:pt idx="12">
                  <c:v>44</c:v>
                </c:pt>
              </c:numCache>
            </c:numRef>
          </c:val>
          <c:extLst xmlns:c16r2="http://schemas.microsoft.com/office/drawing/2015/06/chart">
            <c:ext xmlns:c16="http://schemas.microsoft.com/office/drawing/2014/chart" uri="{C3380CC4-5D6E-409C-BE32-E72D297353CC}">
              <c16:uniqueId val="{00000003-0917-4912-985C-ACB78005D07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559</c:v>
                </c:pt>
                <c:pt idx="3">
                  <c:v>566</c:v>
                </c:pt>
                <c:pt idx="6">
                  <c:v>384</c:v>
                </c:pt>
                <c:pt idx="9">
                  <c:v>381</c:v>
                </c:pt>
                <c:pt idx="12">
                  <c:v>459</c:v>
                </c:pt>
              </c:numCache>
            </c:numRef>
          </c:val>
          <c:extLst xmlns:c16r2="http://schemas.microsoft.com/office/drawing/2015/06/chart">
            <c:ext xmlns:c16="http://schemas.microsoft.com/office/drawing/2014/chart" uri="{C3380CC4-5D6E-409C-BE32-E72D297353CC}">
              <c16:uniqueId val="{00000004-0917-4912-985C-ACB78005D07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17-4912-985C-ACB78005D07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17-4912-985C-ACB78005D07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791</c:v>
                </c:pt>
                <c:pt idx="3">
                  <c:v>702</c:v>
                </c:pt>
                <c:pt idx="6">
                  <c:v>689</c:v>
                </c:pt>
                <c:pt idx="9">
                  <c:v>687</c:v>
                </c:pt>
                <c:pt idx="12">
                  <c:v>685</c:v>
                </c:pt>
              </c:numCache>
            </c:numRef>
          </c:val>
          <c:extLst xmlns:c16r2="http://schemas.microsoft.com/office/drawing/2015/06/chart">
            <c:ext xmlns:c16="http://schemas.microsoft.com/office/drawing/2014/chart" uri="{C3380CC4-5D6E-409C-BE32-E72D297353CC}">
              <c16:uniqueId val="{00000007-0917-4912-985C-ACB78005D07E}"/>
            </c:ext>
          </c:extLst>
        </c:ser>
        <c:dLbls>
          <c:showLegendKey val="0"/>
          <c:showVal val="0"/>
          <c:showCatName val="0"/>
          <c:showSerName val="0"/>
          <c:showPercent val="0"/>
          <c:showBubbleSize val="0"/>
        </c:dLbls>
        <c:gapWidth val="100"/>
        <c:overlap val="100"/>
        <c:axId val="498795312"/>
        <c:axId val="498795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498</c:v>
                </c:pt>
                <c:pt idx="2">
                  <c:v>#N/A</c:v>
                </c:pt>
                <c:pt idx="3">
                  <c:v>#N/A</c:v>
                </c:pt>
                <c:pt idx="4">
                  <c:v>471</c:v>
                </c:pt>
                <c:pt idx="5">
                  <c:v>#N/A</c:v>
                </c:pt>
                <c:pt idx="6">
                  <c:v>#N/A</c:v>
                </c:pt>
                <c:pt idx="7">
                  <c:v>305</c:v>
                </c:pt>
                <c:pt idx="8">
                  <c:v>#N/A</c:v>
                </c:pt>
                <c:pt idx="9">
                  <c:v>#N/A</c:v>
                </c:pt>
                <c:pt idx="10">
                  <c:v>281</c:v>
                </c:pt>
                <c:pt idx="11">
                  <c:v>#N/A</c:v>
                </c:pt>
                <c:pt idx="12">
                  <c:v>#N/A</c:v>
                </c:pt>
                <c:pt idx="13">
                  <c:v>331</c:v>
                </c:pt>
                <c:pt idx="14">
                  <c:v>#N/A</c:v>
                </c:pt>
              </c:numCache>
            </c:numRef>
          </c:val>
          <c:smooth val="0"/>
          <c:extLst xmlns:c16r2="http://schemas.microsoft.com/office/drawing/2015/06/chart">
            <c:ext xmlns:c16="http://schemas.microsoft.com/office/drawing/2014/chart" uri="{C3380CC4-5D6E-409C-BE32-E72D297353CC}">
              <c16:uniqueId val="{00000008-0917-4912-985C-ACB78005D07E}"/>
            </c:ext>
          </c:extLst>
        </c:ser>
        <c:dLbls>
          <c:showLegendKey val="0"/>
          <c:showVal val="0"/>
          <c:showCatName val="0"/>
          <c:showSerName val="0"/>
          <c:showPercent val="0"/>
          <c:showBubbleSize val="0"/>
        </c:dLbls>
        <c:marker val="1"/>
        <c:smooth val="0"/>
        <c:axId val="498795312"/>
        <c:axId val="498795704"/>
      </c:lineChart>
      <c:catAx>
        <c:axId val="49879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795704"/>
        <c:crosses val="autoZero"/>
        <c:auto val="1"/>
        <c:lblAlgn val="ctr"/>
        <c:lblOffset val="100"/>
        <c:tickLblSkip val="1"/>
        <c:tickMarkSkip val="1"/>
        <c:noMultiLvlLbl val="0"/>
      </c:catAx>
      <c:valAx>
        <c:axId val="498795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79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9136</c:v>
                </c:pt>
                <c:pt idx="5">
                  <c:v>9145</c:v>
                </c:pt>
                <c:pt idx="8">
                  <c:v>8880</c:v>
                </c:pt>
                <c:pt idx="11">
                  <c:v>8542</c:v>
                </c:pt>
                <c:pt idx="14">
                  <c:v>8253</c:v>
                </c:pt>
              </c:numCache>
            </c:numRef>
          </c:val>
          <c:extLst xmlns:c16r2="http://schemas.microsoft.com/office/drawing/2015/06/chart">
            <c:ext xmlns:c16="http://schemas.microsoft.com/office/drawing/2014/chart" uri="{C3380CC4-5D6E-409C-BE32-E72D297353CC}">
              <c16:uniqueId val="{00000000-C8B3-4643-9B60-FC2A655F0A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1656</c:v>
                </c:pt>
                <c:pt idx="5">
                  <c:v>1620</c:v>
                </c:pt>
                <c:pt idx="8">
                  <c:v>1669</c:v>
                </c:pt>
                <c:pt idx="11">
                  <c:v>1621</c:v>
                </c:pt>
                <c:pt idx="14">
                  <c:v>1499</c:v>
                </c:pt>
              </c:numCache>
            </c:numRef>
          </c:val>
          <c:extLst xmlns:c16r2="http://schemas.microsoft.com/office/drawing/2015/06/chart">
            <c:ext xmlns:c16="http://schemas.microsoft.com/office/drawing/2014/chart" uri="{C3380CC4-5D6E-409C-BE32-E72D297353CC}">
              <c16:uniqueId val="{00000001-C8B3-4643-9B60-FC2A655F0A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1157</c:v>
                </c:pt>
                <c:pt idx="5">
                  <c:v>1067</c:v>
                </c:pt>
                <c:pt idx="8">
                  <c:v>1102</c:v>
                </c:pt>
                <c:pt idx="11">
                  <c:v>1357</c:v>
                </c:pt>
                <c:pt idx="14">
                  <c:v>1981</c:v>
                </c:pt>
              </c:numCache>
            </c:numRef>
          </c:val>
          <c:extLst xmlns:c16r2="http://schemas.microsoft.com/office/drawing/2015/06/chart">
            <c:ext xmlns:c16="http://schemas.microsoft.com/office/drawing/2014/chart" uri="{C3380CC4-5D6E-409C-BE32-E72D297353CC}">
              <c16:uniqueId val="{00000002-C8B3-4643-9B60-FC2A655F0A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8B3-4643-9B60-FC2A655F0A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8B3-4643-9B60-FC2A655F0A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7</c:v>
                </c:pt>
                <c:pt idx="3">
                  <c:v>6</c:v>
                </c:pt>
                <c:pt idx="6">
                  <c:v>5</c:v>
                </c:pt>
                <c:pt idx="9">
                  <c:v>4</c:v>
                </c:pt>
                <c:pt idx="12">
                  <c:v>4</c:v>
                </c:pt>
              </c:numCache>
            </c:numRef>
          </c:val>
          <c:extLst xmlns:c16r2="http://schemas.microsoft.com/office/drawing/2015/06/chart">
            <c:ext xmlns:c16="http://schemas.microsoft.com/office/drawing/2014/chart" uri="{C3380CC4-5D6E-409C-BE32-E72D297353CC}">
              <c16:uniqueId val="{00000005-C8B3-4643-9B60-FC2A655F0A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1493</c:v>
                </c:pt>
                <c:pt idx="3">
                  <c:v>1318</c:v>
                </c:pt>
                <c:pt idx="6">
                  <c:v>1282</c:v>
                </c:pt>
                <c:pt idx="9">
                  <c:v>1289</c:v>
                </c:pt>
                <c:pt idx="12">
                  <c:v>1339</c:v>
                </c:pt>
              </c:numCache>
            </c:numRef>
          </c:val>
          <c:extLst xmlns:c16r2="http://schemas.microsoft.com/office/drawing/2015/06/chart">
            <c:ext xmlns:c16="http://schemas.microsoft.com/office/drawing/2014/chart" uri="{C3380CC4-5D6E-409C-BE32-E72D297353CC}">
              <c16:uniqueId val="{00000006-C8B3-4643-9B60-FC2A655F0A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452</c:v>
                </c:pt>
                <c:pt idx="3">
                  <c:v>361</c:v>
                </c:pt>
                <c:pt idx="6">
                  <c:v>262</c:v>
                </c:pt>
                <c:pt idx="9">
                  <c:v>182</c:v>
                </c:pt>
                <c:pt idx="12">
                  <c:v>141</c:v>
                </c:pt>
              </c:numCache>
            </c:numRef>
          </c:val>
          <c:extLst xmlns:c16r2="http://schemas.microsoft.com/office/drawing/2015/06/chart">
            <c:ext xmlns:c16="http://schemas.microsoft.com/office/drawing/2014/chart" uri="{C3380CC4-5D6E-409C-BE32-E72D297353CC}">
              <c16:uniqueId val="{00000007-C8B3-4643-9B60-FC2A655F0A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7238</c:v>
                </c:pt>
                <c:pt idx="3">
                  <c:v>7367</c:v>
                </c:pt>
                <c:pt idx="6">
                  <c:v>6861</c:v>
                </c:pt>
                <c:pt idx="9">
                  <c:v>6112</c:v>
                </c:pt>
                <c:pt idx="12">
                  <c:v>5608</c:v>
                </c:pt>
              </c:numCache>
            </c:numRef>
          </c:val>
          <c:extLst xmlns:c16r2="http://schemas.microsoft.com/office/drawing/2015/06/chart">
            <c:ext xmlns:c16="http://schemas.microsoft.com/office/drawing/2014/chart" uri="{C3380CC4-5D6E-409C-BE32-E72D297353CC}">
              <c16:uniqueId val="{00000008-C8B3-4643-9B60-FC2A655F0A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146</c:v>
                </c:pt>
                <c:pt idx="3">
                  <c:v>110</c:v>
                </c:pt>
                <c:pt idx="6">
                  <c:v>78</c:v>
                </c:pt>
                <c:pt idx="9">
                  <c:v>55</c:v>
                </c:pt>
                <c:pt idx="12">
                  <c:v>33</c:v>
                </c:pt>
              </c:numCache>
            </c:numRef>
          </c:val>
          <c:extLst xmlns:c16r2="http://schemas.microsoft.com/office/drawing/2015/06/chart">
            <c:ext xmlns:c16="http://schemas.microsoft.com/office/drawing/2014/chart" uri="{C3380CC4-5D6E-409C-BE32-E72D297353CC}">
              <c16:uniqueId val="{00000009-C8B3-4643-9B60-FC2A655F0A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6594</c:v>
                </c:pt>
                <c:pt idx="3">
                  <c:v>6691</c:v>
                </c:pt>
                <c:pt idx="6">
                  <c:v>6537</c:v>
                </c:pt>
                <c:pt idx="9">
                  <c:v>6274</c:v>
                </c:pt>
                <c:pt idx="12">
                  <c:v>6035</c:v>
                </c:pt>
              </c:numCache>
            </c:numRef>
          </c:val>
          <c:extLst xmlns:c16r2="http://schemas.microsoft.com/office/drawing/2015/06/chart">
            <c:ext xmlns:c16="http://schemas.microsoft.com/office/drawing/2014/chart" uri="{C3380CC4-5D6E-409C-BE32-E72D297353CC}">
              <c16:uniqueId val="{0000000A-C8B3-4643-9B60-FC2A655F0ADA}"/>
            </c:ext>
          </c:extLst>
        </c:ser>
        <c:dLbls>
          <c:showLegendKey val="0"/>
          <c:showVal val="0"/>
          <c:showCatName val="0"/>
          <c:showSerName val="0"/>
          <c:showPercent val="0"/>
          <c:showBubbleSize val="0"/>
        </c:dLbls>
        <c:gapWidth val="100"/>
        <c:overlap val="100"/>
        <c:axId val="589946912"/>
        <c:axId val="589947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3981</c:v>
                </c:pt>
                <c:pt idx="2">
                  <c:v>#N/A</c:v>
                </c:pt>
                <c:pt idx="3">
                  <c:v>#N/A</c:v>
                </c:pt>
                <c:pt idx="4">
                  <c:v>4022</c:v>
                </c:pt>
                <c:pt idx="5">
                  <c:v>#N/A</c:v>
                </c:pt>
                <c:pt idx="6">
                  <c:v>#N/A</c:v>
                </c:pt>
                <c:pt idx="7">
                  <c:v>3373</c:v>
                </c:pt>
                <c:pt idx="8">
                  <c:v>#N/A</c:v>
                </c:pt>
                <c:pt idx="9">
                  <c:v>#N/A</c:v>
                </c:pt>
                <c:pt idx="10">
                  <c:v>2397</c:v>
                </c:pt>
                <c:pt idx="11">
                  <c:v>#N/A</c:v>
                </c:pt>
                <c:pt idx="12">
                  <c:v>#N/A</c:v>
                </c:pt>
                <c:pt idx="13">
                  <c:v>1426</c:v>
                </c:pt>
                <c:pt idx="14">
                  <c:v>#N/A</c:v>
                </c:pt>
              </c:numCache>
            </c:numRef>
          </c:val>
          <c:smooth val="0"/>
          <c:extLst xmlns:c16r2="http://schemas.microsoft.com/office/drawing/2015/06/chart">
            <c:ext xmlns:c16="http://schemas.microsoft.com/office/drawing/2014/chart" uri="{C3380CC4-5D6E-409C-BE32-E72D297353CC}">
              <c16:uniqueId val="{0000000B-C8B3-4643-9B60-FC2A655F0ADA}"/>
            </c:ext>
          </c:extLst>
        </c:ser>
        <c:dLbls>
          <c:showLegendKey val="0"/>
          <c:showVal val="0"/>
          <c:showCatName val="0"/>
          <c:showSerName val="0"/>
          <c:showPercent val="0"/>
          <c:showBubbleSize val="0"/>
        </c:dLbls>
        <c:marker val="1"/>
        <c:smooth val="0"/>
        <c:axId val="589946912"/>
        <c:axId val="589947304"/>
      </c:lineChart>
      <c:catAx>
        <c:axId val="5899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9947304"/>
        <c:crosses val="autoZero"/>
        <c:auto val="1"/>
        <c:lblAlgn val="ctr"/>
        <c:lblOffset val="100"/>
        <c:tickLblSkip val="1"/>
        <c:tickMarkSkip val="1"/>
        <c:noMultiLvlLbl val="0"/>
      </c:catAx>
      <c:valAx>
        <c:axId val="589947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994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437</c:v>
                </c:pt>
                <c:pt idx="1">
                  <c:v>592</c:v>
                </c:pt>
                <c:pt idx="2">
                  <c:v>637</c:v>
                </c:pt>
              </c:numCache>
            </c:numRef>
          </c:val>
          <c:extLst xmlns:c16r2="http://schemas.microsoft.com/office/drawing/2015/06/chart">
            <c:ext xmlns:c16="http://schemas.microsoft.com/office/drawing/2014/chart" uri="{C3380CC4-5D6E-409C-BE32-E72D297353CC}">
              <c16:uniqueId val="{00000000-B8E3-4FE1-80DE-9A4707E98E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c:v>
                </c:pt>
                <c:pt idx="1">
                  <c:v>73</c:v>
                </c:pt>
                <c:pt idx="2">
                  <c:v>216</c:v>
                </c:pt>
              </c:numCache>
            </c:numRef>
          </c:val>
          <c:extLst xmlns:c16r2="http://schemas.microsoft.com/office/drawing/2015/06/chart">
            <c:ext xmlns:c16="http://schemas.microsoft.com/office/drawing/2014/chart" uri="{C3380CC4-5D6E-409C-BE32-E72D297353CC}">
              <c16:uniqueId val="{00000001-B8E3-4FE1-80DE-9A4707E98E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385</c:v>
                </c:pt>
                <c:pt idx="1">
                  <c:v>516</c:v>
                </c:pt>
                <c:pt idx="2">
                  <c:v>915</c:v>
                </c:pt>
              </c:numCache>
            </c:numRef>
          </c:val>
          <c:extLst xmlns:c16r2="http://schemas.microsoft.com/office/drawing/2015/06/chart">
            <c:ext xmlns:c16="http://schemas.microsoft.com/office/drawing/2014/chart" uri="{C3380CC4-5D6E-409C-BE32-E72D297353CC}">
              <c16:uniqueId val="{00000002-B8E3-4FE1-80DE-9A4707E98EE3}"/>
            </c:ext>
          </c:extLst>
        </c:ser>
        <c:dLbls>
          <c:showLegendKey val="0"/>
          <c:showVal val="0"/>
          <c:showCatName val="0"/>
          <c:showSerName val="0"/>
          <c:showPercent val="0"/>
          <c:showBubbleSize val="0"/>
        </c:dLbls>
        <c:gapWidth val="120"/>
        <c:overlap val="100"/>
        <c:axId val="495226776"/>
        <c:axId val="495227168"/>
      </c:barChart>
      <c:catAx>
        <c:axId val="49522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5227168"/>
        <c:crosses val="autoZero"/>
        <c:auto val="1"/>
        <c:lblAlgn val="ctr"/>
        <c:lblOffset val="100"/>
        <c:tickLblSkip val="1"/>
        <c:tickMarkSkip val="1"/>
        <c:noMultiLvlLbl val="0"/>
      </c:catAx>
      <c:valAx>
        <c:axId val="49522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522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C4E-40BB-9D28-0B8B2319D1FE}"/>
                </c:ext>
                <c:ext xmlns:c15="http://schemas.microsoft.com/office/drawing/2012/chart" uri="{CE6537A1-D6FC-4f65-9D91-7224C49458BB}">
                  <c15:layout/>
                  <c15:dlblFieldTable>
                    <c15:dlblFTEntry>
                      <c15:txfldGUID>{8DB45EC5-1C6A-447D-805A-6E4D0DE6C5CB}</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C4E-40BB-9D28-0B8B2319D1FE}"/>
                </c:ext>
                <c:ext xmlns:c15="http://schemas.microsoft.com/office/drawing/2012/chart" uri="{CE6537A1-D6FC-4f65-9D91-7224C49458BB}">
                  <c15:dlblFieldTable>
                    <c15:dlblFTEntry>
                      <c15:txfldGUID>{06E307FE-0EFE-48F6-A527-0CB0A92F77D5}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C4E-40BB-9D28-0B8B2319D1FE}"/>
                </c:ext>
                <c:ext xmlns:c15="http://schemas.microsoft.com/office/drawing/2012/chart" uri="{CE6537A1-D6FC-4f65-9D91-7224C49458BB}">
                  <c15:dlblFieldTable>
                    <c15:dlblFTEntry>
                      <c15:txfldGUID>{97582CF3-C7D8-4A02-A3AC-B5842F227277}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C4E-40BB-9D28-0B8B2319D1FE}"/>
                </c:ext>
                <c:ext xmlns:c15="http://schemas.microsoft.com/office/drawing/2012/chart" uri="{CE6537A1-D6FC-4f65-9D91-7224C49458BB}">
                  <c15:dlblFieldTable>
                    <c15:dlblFTEntry>
                      <c15:txfldGUID>{46FBF87B-FE2C-47BA-9906-6A1E74BBBFB8}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C4E-40BB-9D28-0B8B2319D1FE}"/>
                </c:ext>
                <c:ext xmlns:c15="http://schemas.microsoft.com/office/drawing/2012/chart" uri="{CE6537A1-D6FC-4f65-9D91-7224C49458BB}">
                  <c15:dlblFieldTable>
                    <c15:dlblFTEntry>
                      <c15:txfldGUID>{BC169C4B-F08B-486C-8040-8E7B480B32F3}</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C4E-40BB-9D28-0B8B2319D1FE}"/>
                </c:ext>
                <c:ext xmlns:c15="http://schemas.microsoft.com/office/drawing/2012/chart" uri="{CE6537A1-D6FC-4f65-9D91-7224C49458BB}">
                  <c15:layout/>
                  <c15:dlblFieldTable>
                    <c15:dlblFTEntry>
                      <c15:txfldGUID>{52249ED4-F55A-4858-9CDE-4678943E2769}</c15:txfldGUID>
                      <c15:f>[1]公会計指標分析・財政指標組合せ分析表!$BX$50</c15:f>
                      <c15:dlblFieldTableCache>
                        <c:ptCount val="1"/>
                        <c:pt idx="0">
                          <c:v>H30</c:v>
                        </c:pt>
                      </c15:dlblFieldTableCache>
                    </c15:dlblFTEntry>
                  </c15:dlblFieldTable>
                  <c15:showDataLabelsRange val="0"/>
                </c:ext>
              </c:extLst>
            </c:dLbl>
            <c:dLbl>
              <c:idx val="16"/>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C4E-40BB-9D28-0B8B2319D1FE}"/>
                </c:ext>
                <c:ext xmlns:c15="http://schemas.microsoft.com/office/drawing/2012/chart" uri="{CE6537A1-D6FC-4f65-9D91-7224C49458BB}">
                  <c15:layout/>
                  <c15:dlblFieldTable>
                    <c15:dlblFTEntry>
                      <c15:txfldGUID>{EFFA2509-CDF3-4FA7-A836-C13F1D0CFE17}</c15:txfldGUID>
                      <c15:f>[1]公会計指標分析・財政指標組合せ分析表!$CF$50</c15:f>
                      <c15:dlblFieldTableCache>
                        <c:ptCount val="1"/>
                        <c:pt idx="0">
                          <c:v>R01</c:v>
                        </c:pt>
                      </c15:dlblFieldTableCache>
                    </c15:dlblFTEntry>
                  </c15:dlblFieldTable>
                  <c15:showDataLabelsRange val="0"/>
                </c:ext>
              </c:extLst>
            </c:dLbl>
            <c:dLbl>
              <c:idx val="24"/>
              <c:layout/>
              <c:tx>
                <c:strRef>
                  <c:f>[1]公会計指標分析・財政指標組合せ分析表!$CN$50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C4E-40BB-9D28-0B8B2319D1FE}"/>
                </c:ext>
                <c:ext xmlns:c15="http://schemas.microsoft.com/office/drawing/2012/chart" uri="{CE6537A1-D6FC-4f65-9D91-7224C49458BB}">
                  <c15:layout/>
                  <c15:dlblFieldTable>
                    <c15:dlblFTEntry>
                      <c15:txfldGUID>{95370997-7551-49D2-8E28-4D536E181CFF}</c15:txfldGUID>
                      <c15:f>[1]公会計指標分析・財政指標組合せ分析表!$CN$50</c15:f>
                      <c15:dlblFieldTableCache>
                        <c:ptCount val="1"/>
                        <c:pt idx="0">
                          <c:v>R02</c:v>
                        </c:pt>
                      </c15:dlblFieldTableCache>
                    </c15:dlblFTEntry>
                  </c15:dlblFieldTable>
                  <c15:showDataLabelsRange val="0"/>
                </c:ext>
              </c:extLst>
            </c:dLbl>
            <c:dLbl>
              <c:idx val="32"/>
              <c:layout/>
              <c:tx>
                <c:strRef>
                  <c:f>[1]公会計指標分析・財政指標組合せ分析表!$CV$50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C4E-40BB-9D28-0B8B2319D1FE}"/>
                </c:ext>
                <c:ext xmlns:c15="http://schemas.microsoft.com/office/drawing/2012/chart" uri="{CE6537A1-D6FC-4f65-9D91-7224C49458BB}">
                  <c15:layout/>
                  <c15:dlblFieldTable>
                    <c15:dlblFTEntry>
                      <c15:txfldGUID>{7F7BF24E-4A4A-4181-9E6A-2B20DCF4C18A}</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68.599999999999994</c:v>
                </c:pt>
                <c:pt idx="8">
                  <c:v>70.400000000000006</c:v>
                </c:pt>
                <c:pt idx="16">
                  <c:v>72.099999999999994</c:v>
                </c:pt>
                <c:pt idx="24">
                  <c:v>73.8</c:v>
                </c:pt>
                <c:pt idx="32">
                  <c:v>74.900000000000006</c:v>
                </c:pt>
              </c:numCache>
            </c:numRef>
          </c:xVal>
          <c:yVal>
            <c:numRef>
              <c:f>[1]公会計指標分析・財政指標組合せ分析表!$BP$51:$DC$51</c:f>
              <c:numCache>
                <c:formatCode>General</c:formatCode>
                <c:ptCount val="40"/>
                <c:pt idx="0">
                  <c:v>81</c:v>
                </c:pt>
                <c:pt idx="8">
                  <c:v>82.6</c:v>
                </c:pt>
                <c:pt idx="16">
                  <c:v>69.2</c:v>
                </c:pt>
                <c:pt idx="24">
                  <c:v>47.6</c:v>
                </c:pt>
                <c:pt idx="32">
                  <c:v>26.4</c:v>
                </c:pt>
              </c:numCache>
            </c:numRef>
          </c:yVal>
          <c:smooth val="0"/>
          <c:extLst xmlns:c16r2="http://schemas.microsoft.com/office/drawing/2015/06/chart">
            <c:ext xmlns:c16="http://schemas.microsoft.com/office/drawing/2014/chart" uri="{C3380CC4-5D6E-409C-BE32-E72D297353CC}">
              <c16:uniqueId val="{00000009-0C4E-40BB-9D28-0B8B2319D1FE}"/>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7.8671195149251586E-3"/>
                </c:manualLayout>
              </c:layout>
              <c:tx>
                <c:strRef>
                  <c:f>[1]公会計指標分析・財政指標組合せ分析表!$BP$50</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C4E-40BB-9D28-0B8B2319D1FE}"/>
                </c:ext>
                <c:ext xmlns:c15="http://schemas.microsoft.com/office/drawing/2012/chart" uri="{CE6537A1-D6FC-4f65-9D91-7224C49458BB}">
                  <c15:layout/>
                  <c15:dlblFieldTable>
                    <c15:dlblFTEntry>
                      <c15:txfldGUID>{429936A4-A164-4A49-8D0A-43F74C5E474D}</c15:txfldGUID>
                      <c15:f>[1]公会計指標分析・財政指標組合せ分析表!$BP$50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C4E-40BB-9D28-0B8B2319D1FE}"/>
                </c:ext>
                <c:ext xmlns:c15="http://schemas.microsoft.com/office/drawing/2012/chart" uri="{CE6537A1-D6FC-4f65-9D91-7224C49458BB}">
                  <c15:dlblFieldTable>
                    <c15:dlblFTEntry>
                      <c15:txfldGUID>{42026A0B-218A-455D-A2DC-DB3C6351D3BB}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C4E-40BB-9D28-0B8B2319D1FE}"/>
                </c:ext>
                <c:ext xmlns:c15="http://schemas.microsoft.com/office/drawing/2012/chart" uri="{CE6537A1-D6FC-4f65-9D91-7224C49458BB}">
                  <c15:dlblFieldTable>
                    <c15:dlblFTEntry>
                      <c15:txfldGUID>{EA1A4409-9A98-411C-88F1-C682318A354A}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C4E-40BB-9D28-0B8B2319D1FE}"/>
                </c:ext>
                <c:ext xmlns:c15="http://schemas.microsoft.com/office/drawing/2012/chart" uri="{CE6537A1-D6FC-4f65-9D91-7224C49458BB}">
                  <c15:dlblFieldTable>
                    <c15:dlblFTEntry>
                      <c15:txfldGUID>{060016BF-6DFD-4DCC-B764-4FD65C3A41F9}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C4E-40BB-9D28-0B8B2319D1FE}"/>
                </c:ext>
                <c:ext xmlns:c15="http://schemas.microsoft.com/office/drawing/2012/chart" uri="{CE6537A1-D6FC-4f65-9D91-7224C49458BB}">
                  <c15:dlblFieldTable>
                    <c15:dlblFTEntry>
                      <c15:txfldGUID>{E211392B-7899-4CBF-8EC2-25617CE1652A}</c15:txfldGUID>
                      <c15:f>#REF!</c15:f>
                      <c15:dlblFieldTableCache>
                        <c:ptCount val="1"/>
                        <c:pt idx="0">
                          <c:v>#REF!</c:v>
                        </c:pt>
                      </c15:dlblFieldTableCache>
                    </c15:dlblFTEntry>
                  </c15:dlblFieldTable>
                  <c15:showDataLabelsRange val="0"/>
                </c:ext>
              </c:extLst>
            </c:dLbl>
            <c:dLbl>
              <c:idx val="8"/>
              <c:layout>
                <c:manualLayout>
                  <c:x val="0"/>
                  <c:y val="-1.718358080488911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C4E-40BB-9D28-0B8B2319D1FE}"/>
                </c:ext>
                <c:ext xmlns:c15="http://schemas.microsoft.com/office/drawing/2012/chart" uri="{CE6537A1-D6FC-4f65-9D91-7224C49458BB}">
                  <c15:layout/>
                  <c15:dlblFieldTable>
                    <c15:dlblFTEntry>
                      <c15:txfldGUID>{B9592A72-F282-4731-AE36-D34A63D8B8E1}</c15:txfldGUID>
                      <c15:f>[1]公会計指標分析・財政指標組合せ分析表!$BX$50</c15:f>
                      <c15:dlblFieldTableCache>
                        <c:ptCount val="1"/>
                        <c:pt idx="0">
                          <c:v>H30</c:v>
                        </c:pt>
                      </c15:dlblFieldTableCache>
                    </c15:dlblFTEntry>
                  </c15:dlblFieldTable>
                  <c15:showDataLabelsRange val="0"/>
                </c:ext>
              </c:extLst>
            </c:dLbl>
            <c:dLbl>
              <c:idx val="16"/>
              <c:layout>
                <c:manualLayout>
                  <c:x val="0"/>
                  <c:y val="1.5726779182478879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C4E-40BB-9D28-0B8B2319D1FE}"/>
                </c:ext>
                <c:ext xmlns:c15="http://schemas.microsoft.com/office/drawing/2012/chart" uri="{CE6537A1-D6FC-4f65-9D91-7224C49458BB}">
                  <c15:layout/>
                  <c15:dlblFieldTable>
                    <c15:dlblFTEntry>
                      <c15:txfldGUID>{7A4927D1-D4E6-4763-9963-20C6278E2A23}</c15:txfldGUID>
                      <c15:f>[1]公会計指標分析・財政指標組合せ分析表!$CF$50</c15:f>
                      <c15:dlblFieldTableCache>
                        <c:ptCount val="1"/>
                        <c:pt idx="0">
                          <c:v>R01</c:v>
                        </c:pt>
                      </c15:dlblFieldTableCache>
                    </c15:dlblFTEntry>
                  </c15:dlblFieldTable>
                  <c15:showDataLabelsRange val="0"/>
                </c:ext>
              </c:extLst>
            </c:dLbl>
            <c:dLbl>
              <c:idx val="24"/>
              <c:layout>
                <c:manualLayout>
                  <c:x val="0"/>
                  <c:y val="-6.4104955079286154E-3"/>
                </c:manualLayout>
              </c:layout>
              <c:tx>
                <c:strRef>
                  <c:f>[1]公会計指標分析・財政指標組合せ分析表!$CN$50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C4E-40BB-9D28-0B8B2319D1FE}"/>
                </c:ext>
                <c:ext xmlns:c15="http://schemas.microsoft.com/office/drawing/2012/chart" uri="{CE6537A1-D6FC-4f65-9D91-7224C49458BB}">
                  <c15:layout/>
                  <c15:dlblFieldTable>
                    <c15:dlblFTEntry>
                      <c15:txfldGUID>{FA5B5CC9-C205-426E-A7A4-D6B468938B3F}</c15:txfldGUID>
                      <c15:f>[1]公会計指標分析・財政指標組合せ分析表!$CN$50</c15:f>
                      <c15:dlblFieldTableCache>
                        <c:ptCount val="1"/>
                        <c:pt idx="0">
                          <c:v>R02</c:v>
                        </c:pt>
                      </c15:dlblFieldTableCache>
                    </c15:dlblFTEntry>
                  </c15:dlblFieldTable>
                  <c15:showDataLabelsRange val="0"/>
                </c:ext>
              </c:extLst>
            </c:dLbl>
            <c:dLbl>
              <c:idx val="32"/>
              <c:layout/>
              <c:tx>
                <c:strRef>
                  <c:f>[1]公会計指標分析・財政指標組合せ分析表!$CV$50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C4E-40BB-9D28-0B8B2319D1FE}"/>
                </c:ext>
                <c:ext xmlns:c15="http://schemas.microsoft.com/office/drawing/2012/chart" uri="{CE6537A1-D6FC-4f65-9D91-7224C49458BB}">
                  <c15:layout/>
                  <c15:dlblFieldTable>
                    <c15:dlblFTEntry>
                      <c15:txfldGUID>{D315F4C4-1AA5-4471-9723-2D25FC6B4013}</c15:txfldGUID>
                      <c15:f>[1]公会計指標分析・財政指標組合せ分析表!$CV$50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59.7</c:v>
                </c:pt>
                <c:pt idx="8">
                  <c:v>60.3</c:v>
                </c:pt>
                <c:pt idx="16">
                  <c:v>60.5</c:v>
                </c:pt>
                <c:pt idx="24">
                  <c:v>61.2</c:v>
                </c:pt>
                <c:pt idx="32">
                  <c:v>62.8</c:v>
                </c:pt>
              </c:numCache>
            </c:numRef>
          </c:xVal>
          <c:yVal>
            <c:numRef>
              <c:f>[1]公会計指標分析・財政指標組合せ分析表!$BP$55:$DC$55</c:f>
              <c:numCache>
                <c:formatCode>General</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0C4E-40BB-9D28-0B8B2319D1FE}"/>
            </c:ext>
          </c:extLst>
        </c:ser>
        <c:dLbls>
          <c:showLegendKey val="0"/>
          <c:showVal val="1"/>
          <c:showCatName val="0"/>
          <c:showSerName val="0"/>
          <c:showPercent val="0"/>
          <c:showBubbleSize val="0"/>
        </c:dLbls>
        <c:axId val="495227952"/>
        <c:axId val="586459144"/>
      </c:scatterChart>
      <c:valAx>
        <c:axId val="495227952"/>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6459144"/>
        <c:crosses val="autoZero"/>
        <c:crossBetween val="midCat"/>
      </c:valAx>
      <c:valAx>
        <c:axId val="586459144"/>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522795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[1]公会計指標分析・財政指標組合せ分析表!$BP$72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E7-4F65-87CA-75CA67A8392C}"/>
                </c:ext>
                <c:ext xmlns:c15="http://schemas.microsoft.com/office/drawing/2012/chart" uri="{CE6537A1-D6FC-4f65-9D91-7224C49458BB}">
                  <c15:layout/>
                  <c15:dlblFieldTable>
                    <c15:dlblFTEntry>
                      <c15:txfldGUID>{87F4EE0E-9081-4861-85A1-A70113A6D77E}</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E7-4F65-87CA-75CA67A8392C}"/>
                </c:ext>
                <c:ext xmlns:c15="http://schemas.microsoft.com/office/drawing/2012/chart" uri="{CE6537A1-D6FC-4f65-9D91-7224C49458BB}">
                  <c15:dlblFieldTable>
                    <c15:dlblFTEntry>
                      <c15:txfldGUID>{BD355884-591A-41A5-8AFE-A7AD7A684342}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E7-4F65-87CA-75CA67A8392C}"/>
                </c:ext>
                <c:ext xmlns:c15="http://schemas.microsoft.com/office/drawing/2012/chart" uri="{CE6537A1-D6FC-4f65-9D91-7224C49458BB}">
                  <c15:dlblFieldTable>
                    <c15:dlblFTEntry>
                      <c15:txfldGUID>{FAF654B0-4019-4C50-8894-FC0FBE1A4DFA}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E7-4F65-87CA-75CA67A8392C}"/>
                </c:ext>
                <c:ext xmlns:c15="http://schemas.microsoft.com/office/drawing/2012/chart" uri="{CE6537A1-D6FC-4f65-9D91-7224C49458BB}">
                  <c15:dlblFieldTable>
                    <c15:dlblFTEntry>
                      <c15:txfldGUID>{C7272C29-A5DA-4797-9879-0FAD8B7383CF}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E7-4F65-87CA-75CA67A8392C}"/>
                </c:ext>
                <c:ext xmlns:c15="http://schemas.microsoft.com/office/drawing/2012/chart" uri="{CE6537A1-D6FC-4f65-9D91-7224C49458BB}">
                  <c15:dlblFieldTable>
                    <c15:dlblFTEntry>
                      <c15:txfldGUID>{7001E3DA-7EF4-4F99-BE8D-347C2D8AEC13}</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E7-4F65-87CA-75CA67A8392C}"/>
                </c:ext>
                <c:ext xmlns:c15="http://schemas.microsoft.com/office/drawing/2012/chart" uri="{CE6537A1-D6FC-4f65-9D91-7224C49458BB}">
                  <c15:layout/>
                  <c15:dlblFieldTable>
                    <c15:dlblFTEntry>
                      <c15:txfldGUID>{B789B2B0-45BE-42C5-AB75-C00046F1184D}</c15:txfldGUID>
                      <c15:f>[1]公会計指標分析・財政指標組合せ分析表!$BX$72</c15:f>
                      <c15:dlblFieldTableCache>
                        <c:ptCount val="1"/>
                        <c:pt idx="0">
                          <c:v>H30</c:v>
                        </c:pt>
                      </c15:dlblFieldTableCache>
                    </c15:dlblFTEntry>
                  </c15:dlblFieldTable>
                  <c15:showDataLabelsRange val="0"/>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E7-4F65-87CA-75CA67A8392C}"/>
                </c:ext>
                <c:ext xmlns:c15="http://schemas.microsoft.com/office/drawing/2012/chart" uri="{CE6537A1-D6FC-4f65-9D91-7224C49458BB}">
                  <c15:layout/>
                  <c15:dlblFieldTable>
                    <c15:dlblFTEntry>
                      <c15:txfldGUID>{51DF9D20-D560-4E0D-A99F-867FB24CF11B}</c15:txfldGUID>
                      <c15:f>[1]公会計指標分析・財政指標組合せ分析表!$CF$72</c15:f>
                      <c15:dlblFieldTableCache>
                        <c:ptCount val="1"/>
                        <c:pt idx="0">
                          <c:v>R01</c:v>
                        </c:pt>
                      </c15:dlblFieldTableCache>
                    </c15:dlblFTEntry>
                  </c15:dlblFieldTable>
                  <c15:showDataLabelsRange val="0"/>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7E7-4F65-87CA-75CA67A8392C}"/>
                </c:ext>
                <c:ext xmlns:c15="http://schemas.microsoft.com/office/drawing/2012/chart" uri="{CE6537A1-D6FC-4f65-9D91-7224C49458BB}">
                  <c15:layout/>
                  <c15:dlblFieldTable>
                    <c15:dlblFTEntry>
                      <c15:txfldGUID>{778F3EAD-8C8A-4284-802F-615EDCED2DEB}</c15:txfldGUID>
                      <c15:f>[1]公会計指標分析・財政指標組合せ分析表!$CN$72</c15:f>
                      <c15:dlblFieldTableCache>
                        <c:ptCount val="1"/>
                        <c:pt idx="0">
                          <c:v>R02</c:v>
                        </c:pt>
                      </c15:dlblFieldTableCache>
                    </c15:dlblFTEntry>
                  </c15:dlblFieldTable>
                  <c15:showDataLabelsRange val="0"/>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7E7-4F65-87CA-75CA67A8392C}"/>
                </c:ext>
                <c:ext xmlns:c15="http://schemas.microsoft.com/office/drawing/2012/chart" uri="{CE6537A1-D6FC-4f65-9D91-7224C49458BB}">
                  <c15:layout/>
                  <c15:dlblFieldTable>
                    <c15:dlblFTEntry>
                      <c15:txfldGUID>{3CE04D21-D665-47E4-BE5C-3FA81DAC294E}</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10.3</c:v>
                </c:pt>
                <c:pt idx="8">
                  <c:v>9.9</c:v>
                </c:pt>
                <c:pt idx="16">
                  <c:v>8.6</c:v>
                </c:pt>
                <c:pt idx="24">
                  <c:v>7.1</c:v>
                </c:pt>
                <c:pt idx="32">
                  <c:v>5.9</c:v>
                </c:pt>
              </c:numCache>
            </c:numRef>
          </c:xVal>
          <c:yVal>
            <c:numRef>
              <c:f>[1]公会計指標分析・財政指標組合せ分析表!$BP$73:$DC$73</c:f>
              <c:numCache>
                <c:formatCode>General</c:formatCode>
                <c:ptCount val="40"/>
                <c:pt idx="0">
                  <c:v>81</c:v>
                </c:pt>
                <c:pt idx="8">
                  <c:v>82.6</c:v>
                </c:pt>
                <c:pt idx="16">
                  <c:v>69.2</c:v>
                </c:pt>
                <c:pt idx="24">
                  <c:v>47.6</c:v>
                </c:pt>
                <c:pt idx="32">
                  <c:v>26.4</c:v>
                </c:pt>
              </c:numCache>
            </c:numRef>
          </c:yVal>
          <c:smooth val="0"/>
          <c:extLst xmlns:c16r2="http://schemas.microsoft.com/office/drawing/2015/06/chart">
            <c:ext xmlns:c16="http://schemas.microsoft.com/office/drawing/2014/chart" uri="{C3380CC4-5D6E-409C-BE32-E72D297353CC}">
              <c16:uniqueId val="{00000009-77E7-4F65-87CA-75CA67A8392C}"/>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7E7-4F65-87CA-75CA67A8392C}"/>
                </c:ext>
                <c:ext xmlns:c15="http://schemas.microsoft.com/office/drawing/2012/chart" uri="{CE6537A1-D6FC-4f65-9D91-7224C49458BB}">
                  <c15:layout/>
                  <c15:dlblFieldTable>
                    <c15:dlblFTEntry>
                      <c15:txfldGUID>{B46FE66C-BF38-4815-A3A8-4AE734673998}</c15:txfldGUID>
                      <c15:f>[1]公会計指標分析・財政指標組合せ分析表!$BP$72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7E7-4F65-87CA-75CA67A8392C}"/>
                </c:ext>
                <c:ext xmlns:c15="http://schemas.microsoft.com/office/drawing/2012/chart" uri="{CE6537A1-D6FC-4f65-9D91-7224C49458BB}">
                  <c15:dlblFieldTable>
                    <c15:dlblFTEntry>
                      <c15:txfldGUID>{5EEA0BC5-DCA9-497F-8D00-7E416280DD5C}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7E7-4F65-87CA-75CA67A8392C}"/>
                </c:ext>
                <c:ext xmlns:c15="http://schemas.microsoft.com/office/drawing/2012/chart" uri="{CE6537A1-D6FC-4f65-9D91-7224C49458BB}">
                  <c15:dlblFieldTable>
                    <c15:dlblFTEntry>
                      <c15:txfldGUID>{606C7114-10C0-4456-8D94-A9FA5B6654B2}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7E7-4F65-87CA-75CA67A8392C}"/>
                </c:ext>
                <c:ext xmlns:c15="http://schemas.microsoft.com/office/drawing/2012/chart" uri="{CE6537A1-D6FC-4f65-9D91-7224C49458BB}">
                  <c15:dlblFieldTable>
                    <c15:dlblFTEntry>
                      <c15:txfldGUID>{A684EBD7-43D2-4C04-920C-526538A9646D}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7E7-4F65-87CA-75CA67A8392C}"/>
                </c:ext>
                <c:ext xmlns:c15="http://schemas.microsoft.com/office/drawing/2012/chart" uri="{CE6537A1-D6FC-4f65-9D91-7224C49458BB}">
                  <c15:dlblFieldTable>
                    <c15:dlblFTEntry>
                      <c15:txfldGUID>{6AB0FE6D-8ED8-4A5A-9606-510B222FAFDC}</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7E7-4F65-87CA-75CA67A8392C}"/>
                </c:ext>
                <c:ext xmlns:c15="http://schemas.microsoft.com/office/drawing/2012/chart" uri="{CE6537A1-D6FC-4f65-9D91-7224C49458BB}">
                  <c15:layout/>
                  <c15:dlblFieldTable>
                    <c15:dlblFTEntry>
                      <c15:txfldGUID>{AF155480-8DD4-4AB1-830D-5FF7B7C58B05}</c15:txfldGUID>
                      <c15:f>[1]公会計指標分析・財政指標組合せ分析表!$BX$72</c15:f>
                      <c15:dlblFieldTableCache>
                        <c:ptCount val="1"/>
                        <c:pt idx="0">
                          <c:v>H30</c:v>
                        </c:pt>
                      </c15:dlblFieldTableCache>
                    </c15:dlblFTEntry>
                  </c15:dlblFieldTable>
                  <c15:showDataLabelsRange val="0"/>
                </c:ext>
              </c:extLst>
            </c:dLbl>
            <c:dLbl>
              <c:idx val="16"/>
              <c:layout/>
              <c:tx>
                <c:strRef>
                  <c:f>[1]公会計指標分析・財政指標組合せ分析表!$CF$72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7E7-4F65-87CA-75CA67A8392C}"/>
                </c:ext>
                <c:ext xmlns:c15="http://schemas.microsoft.com/office/drawing/2012/chart" uri="{CE6537A1-D6FC-4f65-9D91-7224C49458BB}">
                  <c15:layout/>
                  <c15:dlblFieldTable>
                    <c15:dlblFTEntry>
                      <c15:txfldGUID>{F8DD46FC-7827-44CC-B303-DB69E0CDBD98}</c15:txfldGUID>
                      <c15:f>[1]公会計指標分析・財政指標組合せ分析表!$CF$72</c15:f>
                      <c15:dlblFieldTableCache>
                        <c:ptCount val="1"/>
                        <c:pt idx="0">
                          <c:v>R01</c:v>
                        </c:pt>
                      </c15:dlblFieldTableCache>
                    </c15:dlblFTEntry>
                  </c15:dlblFieldTable>
                  <c15:showDataLabelsRange val="0"/>
                </c:ext>
              </c:extLst>
            </c:dLbl>
            <c:dLbl>
              <c:idx val="24"/>
              <c:layout/>
              <c:tx>
                <c:strRef>
                  <c:f>[1]公会計指標分析・財政指標組合せ分析表!$CN$72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7E7-4F65-87CA-75CA67A8392C}"/>
                </c:ext>
                <c:ext xmlns:c15="http://schemas.microsoft.com/office/drawing/2012/chart" uri="{CE6537A1-D6FC-4f65-9D91-7224C49458BB}">
                  <c15:layout/>
                  <c15:dlblFieldTable>
                    <c15:dlblFTEntry>
                      <c15:txfldGUID>{14BA6F56-4F73-4C02-8BA8-59933F020DCD}</c15:txfldGUID>
                      <c15:f>[1]公会計指標分析・財政指標組合せ分析表!$CN$72</c15:f>
                      <c15:dlblFieldTableCache>
                        <c:ptCount val="1"/>
                        <c:pt idx="0">
                          <c:v>R02</c:v>
                        </c:pt>
                      </c15:dlblFieldTableCache>
                    </c15:dlblFTEntry>
                  </c15:dlblFieldTable>
                  <c15:showDataLabelsRange val="0"/>
                </c:ext>
              </c:extLst>
            </c:dLbl>
            <c:dLbl>
              <c:idx val="32"/>
              <c:layout/>
              <c:tx>
                <c:strRef>
                  <c:f>[1]公会計指標分析・財政指標組合せ分析表!$CV$72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7E7-4F65-87CA-75CA67A8392C}"/>
                </c:ext>
                <c:ext xmlns:c15="http://schemas.microsoft.com/office/drawing/2012/chart" uri="{CE6537A1-D6FC-4f65-9D91-7224C49458BB}">
                  <c15:layout/>
                  <c15:dlblFieldTable>
                    <c15:dlblFTEntry>
                      <c15:txfldGUID>{53CBAC20-05C4-47B3-8EF8-84F8819A4617}</c15:txfldGUID>
                      <c15:f>[1]公会計指標分析・財政指標組合せ分析表!$CV$72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c:v>
                </c:pt>
                <c:pt idx="8">
                  <c:v>7.9</c:v>
                </c:pt>
                <c:pt idx="16">
                  <c:v>7.7</c:v>
                </c:pt>
                <c:pt idx="24">
                  <c:v>7.3</c:v>
                </c:pt>
                <c:pt idx="32">
                  <c:v>7.2</c:v>
                </c:pt>
              </c:numCache>
            </c:numRef>
          </c:xVal>
          <c:yVal>
            <c:numRef>
              <c:f>[1]公会計指標分析・財政指標組合せ分析表!$BP$77:$DC$77</c:f>
              <c:numCache>
                <c:formatCode>General</c:formatCode>
                <c:ptCount val="40"/>
                <c:pt idx="0">
                  <c:v>28.5</c:v>
                </c:pt>
                <c:pt idx="8">
                  <c:v>20.5</c:v>
                </c:pt>
                <c:pt idx="16">
                  <c:v>21.4</c:v>
                </c:pt>
                <c:pt idx="24">
                  <c:v>12.8</c:v>
                </c:pt>
                <c:pt idx="32">
                  <c:v>0</c:v>
                </c:pt>
              </c:numCache>
            </c:numRef>
          </c:yVal>
          <c:smooth val="0"/>
          <c:extLst xmlns:c16r2="http://schemas.microsoft.com/office/drawing/2015/06/chart">
            <c:ext xmlns:c16="http://schemas.microsoft.com/office/drawing/2014/chart" uri="{C3380CC4-5D6E-409C-BE32-E72D297353CC}">
              <c16:uniqueId val="{00000013-77E7-4F65-87CA-75CA67A8392C}"/>
            </c:ext>
          </c:extLst>
        </c:ser>
        <c:dLbls>
          <c:showLegendKey val="0"/>
          <c:showVal val="1"/>
          <c:showCatName val="0"/>
          <c:showSerName val="0"/>
          <c:showPercent val="0"/>
          <c:showBubbleSize val="0"/>
        </c:dLbls>
        <c:axId val="595306208"/>
        <c:axId val="586459928"/>
      </c:scatterChart>
      <c:valAx>
        <c:axId val="595306208"/>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6459928"/>
        <c:crosses val="autoZero"/>
        <c:crossBetween val="midCat"/>
      </c:valAx>
      <c:valAx>
        <c:axId val="586459928"/>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95306208"/>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xmlns=""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令和３年度では「公営企業債の元利償還金に対する繰入金」が大きく増加となった。これは公共下水道特別会計に係る繰出金において、分流式下水道に要する経費分が増加したため、前年数値を上回った。</a:t>
          </a:r>
        </a:p>
        <a:p>
          <a:r>
            <a:rPr kumimoji="1" lang="ja-JP" altLang="en-US" sz="1400">
              <a:latin typeface="ＭＳ ゴシック" pitchFamily="49" charset="-128"/>
              <a:ea typeface="ＭＳ ゴシック" pitchFamily="49" charset="-128"/>
            </a:rPr>
            <a:t>　今後においては、老朽化した公共施設の整備のために新規発行債が増えることも見込まれるが、一般会計、他会計を含め、地方債の償還と新規発行のバランスを考慮した事業の実施に努め、適正な水準の維持と経費の削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令和３年度は一般会計の地方債現在高の減や公営企業債等繰入見込額が減少し、将来負担比率の分子は減少となった。　　</a:t>
          </a:r>
        </a:p>
        <a:p>
          <a:r>
            <a:rPr kumimoji="1" lang="ja-JP" altLang="en-US" sz="1400">
              <a:latin typeface="ＭＳ ゴシック" pitchFamily="49" charset="-128"/>
              <a:ea typeface="ＭＳ ゴシック" pitchFamily="49" charset="-128"/>
            </a:rPr>
            <a:t>　充当可能財源においても充当可能基金が増加しており、今後も引き続き計画的な基金の積立を行うとともに、今後、老朽化した施設の整備・更新等のため新規発行債による施設整備事業が見込まれることから、計画的な事業実施に努め、将来負担比率の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北海道余市町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百万円、「余市町ふるさと応援寄附金基金」から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積立金は「財政　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百万円、「余市町ふるさと応援寄附金基金」に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「余市町公共施設建設整備基金」に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余市町ふるさと応援寄附金は増加傾向にあるものの、今後、公共施設の老朽化対策にかかる取り崩しが予定されており、財政調整基金や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減債基金からも毎年取り崩しを行っていることから、歳出抑制に努めるとともに、計画的な積立を行う予定である。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・余市町ふるさと応援寄附金基金：余市町のまちづくりを応援しようとする個人又は団体から広く寄附金を募り、当該寄附金を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財源として事業を実施することにより、活力と魅力に満ちた個性あるふるさとづくりを行うため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・余市町公共施設建設整備基金：公共施設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社会福祉施設及び教育施設を除く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の建設及び整備に要する経費の財源に充てるため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・余市町職員等退職手当負担金基金：職員等の退職手当特別負担金の支払額を確保するため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・余市町社会福祉施設等建設基金：社会福祉施設等の建設、整備及び助成に要する経費の財源に充てるため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・余市町教育施設建設整備基金：教育施設の建設及び整備に要する経費の財源に充てるため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・余市町ふるさと応援寄附金基金：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百万円を取り崩した一方、寄附金積み立てにより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・余市町公共施設建設整備基金：年度末に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寄附金額の増に伴って「余市町ふるさと応援寄附金基金」が増加傾向にある一方で、令和４年度からの総合計画に基づき、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今後予定されている公共施設や教育施設の老朽化対策にかかる取り崩しが見込まれる。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百万円を取り崩した一方、年度末の積立額が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過疎対策事業債の本格的な元金償還が令和４年度から始まるため、それに備えて毎年度計画的に積立てを行う予定である。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よりも高い水準にあり、上昇傾向にあるものの、令和４年度からの総合計画の見直しと合わせて公共施設等総合管理計画の見直しを実施することから、老朽化した施設の除却や各個別施設計画についても順次作成し、施設の集約化や統廃合、建替なども視野に入れ、今後も適切な施設の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65" name="直線コネクタ 64"/>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66"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67" name="直線コネクタ 66"/>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68" name="有形固定資産減価償却率最大値テキスト"/>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69" name="直線コネクタ 68"/>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2" name="フローチャート: 判断 71"/>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75" name="フローチャート: 判断 74"/>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88477</xdr:rowOff>
    </xdr:from>
    <xdr:to>
      <xdr:col>23</xdr:col>
      <xdr:colOff>136525</xdr:colOff>
      <xdr:row>34</xdr:row>
      <xdr:rowOff>18627</xdr:rowOff>
    </xdr:to>
    <xdr:sp macro="" textlink="">
      <xdr:nvSpPr>
        <xdr:cNvPr id="81" name="楕円 80"/>
        <xdr:cNvSpPr/>
      </xdr:nvSpPr>
      <xdr:spPr>
        <a:xfrm>
          <a:off x="47117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3404</xdr:rowOff>
    </xdr:from>
    <xdr:ext cx="405111" cy="259045"/>
    <xdr:sp macro="" textlink="">
      <xdr:nvSpPr>
        <xdr:cNvPr id="82" name="有形固定資産減価償却率該当値テキスト"/>
        <xdr:cNvSpPr txBox="1"/>
      </xdr:nvSpPr>
      <xdr:spPr>
        <a:xfrm>
          <a:off x="4813300" y="6432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83" name="楕円 82"/>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139277</xdr:rowOff>
    </xdr:to>
    <xdr:cxnSp macro="">
      <xdr:nvCxnSpPr>
        <xdr:cNvPr id="84" name="直線コネクタ 83"/>
        <xdr:cNvCxnSpPr/>
      </xdr:nvCxnSpPr>
      <xdr:spPr>
        <a:xfrm>
          <a:off x="4051300" y="652907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159173</xdr:rowOff>
    </xdr:from>
    <xdr:to>
      <xdr:col>15</xdr:col>
      <xdr:colOff>187325</xdr:colOff>
      <xdr:row>33</xdr:row>
      <xdr:rowOff>89323</xdr:rowOff>
    </xdr:to>
    <xdr:sp macro="" textlink="">
      <xdr:nvSpPr>
        <xdr:cNvPr id="85" name="楕円 84"/>
        <xdr:cNvSpPr/>
      </xdr:nvSpPr>
      <xdr:spPr>
        <a:xfrm>
          <a:off x="3238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38523</xdr:rowOff>
    </xdr:from>
    <xdr:to>
      <xdr:col>19</xdr:col>
      <xdr:colOff>136525</xdr:colOff>
      <xdr:row>33</xdr:row>
      <xdr:rowOff>99695</xdr:rowOff>
    </xdr:to>
    <xdr:cxnSp macro="">
      <xdr:nvCxnSpPr>
        <xdr:cNvPr id="86" name="直線コネクタ 85"/>
        <xdr:cNvCxnSpPr/>
      </xdr:nvCxnSpPr>
      <xdr:spPr>
        <a:xfrm>
          <a:off x="3289300" y="646789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98002</xdr:rowOff>
    </xdr:from>
    <xdr:to>
      <xdr:col>11</xdr:col>
      <xdr:colOff>187325</xdr:colOff>
      <xdr:row>33</xdr:row>
      <xdr:rowOff>28152</xdr:rowOff>
    </xdr:to>
    <xdr:sp macro="" textlink="">
      <xdr:nvSpPr>
        <xdr:cNvPr id="87" name="楕円 86"/>
        <xdr:cNvSpPr/>
      </xdr:nvSpPr>
      <xdr:spPr>
        <a:xfrm>
          <a:off x="2476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148802</xdr:rowOff>
    </xdr:from>
    <xdr:to>
      <xdr:col>15</xdr:col>
      <xdr:colOff>136525</xdr:colOff>
      <xdr:row>33</xdr:row>
      <xdr:rowOff>38523</xdr:rowOff>
    </xdr:to>
    <xdr:cxnSp macro="">
      <xdr:nvCxnSpPr>
        <xdr:cNvPr id="88" name="直線コネクタ 87"/>
        <xdr:cNvCxnSpPr/>
      </xdr:nvCxnSpPr>
      <xdr:spPr>
        <a:xfrm>
          <a:off x="2527300" y="640672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33232</xdr:rowOff>
    </xdr:from>
    <xdr:to>
      <xdr:col>7</xdr:col>
      <xdr:colOff>187325</xdr:colOff>
      <xdr:row>32</xdr:row>
      <xdr:rowOff>134832</xdr:rowOff>
    </xdr:to>
    <xdr:sp macro="" textlink="">
      <xdr:nvSpPr>
        <xdr:cNvPr id="89" name="楕円 88"/>
        <xdr:cNvSpPr/>
      </xdr:nvSpPr>
      <xdr:spPr>
        <a:xfrm>
          <a:off x="1714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84032</xdr:rowOff>
    </xdr:from>
    <xdr:to>
      <xdr:col>11</xdr:col>
      <xdr:colOff>136525</xdr:colOff>
      <xdr:row>32</xdr:row>
      <xdr:rowOff>148802</xdr:rowOff>
    </xdr:to>
    <xdr:cxnSp macro="">
      <xdr:nvCxnSpPr>
        <xdr:cNvPr id="90" name="直線コネクタ 89"/>
        <xdr:cNvCxnSpPr/>
      </xdr:nvCxnSpPr>
      <xdr:spPr>
        <a:xfrm>
          <a:off x="1765300" y="634195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91" name="n_1aveValue有形固定資産減価償却率"/>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94" name="n_4aveValue有形固定資産減価償却率"/>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95"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80450</xdr:rowOff>
    </xdr:from>
    <xdr:ext cx="405111" cy="259045"/>
    <xdr:sp macro="" textlink="">
      <xdr:nvSpPr>
        <xdr:cNvPr id="96" name="n_2mainValue有形固定資産減価償却率"/>
        <xdr:cNvSpPr txBox="1"/>
      </xdr:nvSpPr>
      <xdr:spPr>
        <a:xfrm>
          <a:off x="3086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19279</xdr:rowOff>
    </xdr:from>
    <xdr:ext cx="405111" cy="259045"/>
    <xdr:sp macro="" textlink="">
      <xdr:nvSpPr>
        <xdr:cNvPr id="97" name="n_3mainValue有形固定資産減価償却率"/>
        <xdr:cNvSpPr txBox="1"/>
      </xdr:nvSpPr>
      <xdr:spPr>
        <a:xfrm>
          <a:off x="23247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125959</xdr:rowOff>
    </xdr:from>
    <xdr:ext cx="405111" cy="259045"/>
    <xdr:sp macro="" textlink="">
      <xdr:nvSpPr>
        <xdr:cNvPr id="98" name="n_4mainValue有形固定資産減価償却率"/>
        <xdr:cNvSpPr txBox="1"/>
      </xdr:nvSpPr>
      <xdr:spPr>
        <a:xfrm>
          <a:off x="1562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122466</xdr:colOff>
      <xdr:row>25</xdr:row>
      <xdr:rowOff>136072</xdr:rowOff>
    </xdr:from>
    <xdr:to>
      <xdr:col>106</xdr:col>
      <xdr:colOff>66675</xdr:colOff>
      <xdr:row>36</xdr:row>
      <xdr:rowOff>161925</xdr:rowOff>
    </xdr:to>
    <xdr:sp macro="" textlink="" fLocksText="0">
      <xdr:nvSpPr>
        <xdr:cNvPr id="111" name="テキスト ボックス 110"/>
        <xdr:cNvSpPr txBox="1"/>
      </xdr:nvSpPr>
      <xdr:spPr>
        <a:xfrm>
          <a:off x="15848241" y="5193847"/>
          <a:ext cx="4706709" cy="191180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将来負担額は減少傾向にあるが、施設の老朽化に伴う改修、除却等により今後増加が見込まれる。基金等の充当可能財源については微増で推移している。また、扶助費、補助費等、繰出金等に係る経常一般財源経費は類似団体と比べて高水準にあり、経常一般財源（歳入）の確保は難しい状況であるが、令和３年度は普通交付税の再算定により経常一般財源が大幅に増加したことや、コロナ禍の影響で経常一般財源経費（歳出）は前年度並に低水準で推移し、前年度より大きく改善した。特殊な事情により改善傾向にあるとも言えるが、今後も内部管理経費の縮減と町税の収納率向上、基金への計画的な積立等を実施しながら、債務償還比率の減少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29" name="直線コネクタ 128"/>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30" name="債務償還比率最小値テキスト"/>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31" name="直線コネクタ 130"/>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122980</xdr:rowOff>
    </xdr:from>
    <xdr:ext cx="469744" cy="259045"/>
    <xdr:sp macro="" textlink="">
      <xdr:nvSpPr>
        <xdr:cNvPr id="134" name="債務償還比率平均値テキスト"/>
        <xdr:cNvSpPr txBox="1"/>
      </xdr:nvSpPr>
      <xdr:spPr>
        <a:xfrm>
          <a:off x="14846300" y="5695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35" name="フローチャート: 判断 134"/>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36" name="フローチャート: 判断 135"/>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37" name="フローチャート: 判断 136"/>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38" name="フローチャート: 判断 137"/>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39" name="フローチャート: 判断 138"/>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160093</xdr:rowOff>
    </xdr:from>
    <xdr:to>
      <xdr:col>76</xdr:col>
      <xdr:colOff>73025</xdr:colOff>
      <xdr:row>30</xdr:row>
      <xdr:rowOff>90243</xdr:rowOff>
    </xdr:to>
    <xdr:sp macro="" textlink="">
      <xdr:nvSpPr>
        <xdr:cNvPr id="145" name="楕円 144"/>
        <xdr:cNvSpPr/>
      </xdr:nvSpPr>
      <xdr:spPr>
        <a:xfrm>
          <a:off x="14744700" y="59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138520</xdr:rowOff>
    </xdr:from>
    <xdr:ext cx="469744" cy="259045"/>
    <xdr:sp macro="" textlink="">
      <xdr:nvSpPr>
        <xdr:cNvPr id="146" name="債務償還比率該当値テキスト"/>
        <xdr:cNvSpPr txBox="1"/>
      </xdr:nvSpPr>
      <xdr:spPr>
        <a:xfrm>
          <a:off x="14846300" y="588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2440</xdr:rowOff>
    </xdr:from>
    <xdr:to>
      <xdr:col>72</xdr:col>
      <xdr:colOff>123825</xdr:colOff>
      <xdr:row>32</xdr:row>
      <xdr:rowOff>104040</xdr:rowOff>
    </xdr:to>
    <xdr:sp macro="" textlink="">
      <xdr:nvSpPr>
        <xdr:cNvPr id="147" name="楕円 146"/>
        <xdr:cNvSpPr/>
      </xdr:nvSpPr>
      <xdr:spPr>
        <a:xfrm>
          <a:off x="14033500" y="62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39443</xdr:rowOff>
    </xdr:from>
    <xdr:to>
      <xdr:col>76</xdr:col>
      <xdr:colOff>22225</xdr:colOff>
      <xdr:row>32</xdr:row>
      <xdr:rowOff>53240</xdr:rowOff>
    </xdr:to>
    <xdr:cxnSp macro="">
      <xdr:nvCxnSpPr>
        <xdr:cNvPr id="148" name="直線コネクタ 147"/>
        <xdr:cNvCxnSpPr/>
      </xdr:nvCxnSpPr>
      <xdr:spPr>
        <a:xfrm flipV="1">
          <a:off x="14084300" y="5954468"/>
          <a:ext cx="711200" cy="35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55372</xdr:rowOff>
    </xdr:from>
    <xdr:to>
      <xdr:col>68</xdr:col>
      <xdr:colOff>123825</xdr:colOff>
      <xdr:row>33</xdr:row>
      <xdr:rowOff>156972</xdr:rowOff>
    </xdr:to>
    <xdr:sp macro="" textlink="">
      <xdr:nvSpPr>
        <xdr:cNvPr id="149" name="楕円 148"/>
        <xdr:cNvSpPr/>
      </xdr:nvSpPr>
      <xdr:spPr>
        <a:xfrm>
          <a:off x="13271500" y="64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53240</xdr:rowOff>
    </xdr:from>
    <xdr:to>
      <xdr:col>72</xdr:col>
      <xdr:colOff>73025</xdr:colOff>
      <xdr:row>33</xdr:row>
      <xdr:rowOff>106172</xdr:rowOff>
    </xdr:to>
    <xdr:cxnSp macro="">
      <xdr:nvCxnSpPr>
        <xdr:cNvPr id="150" name="直線コネクタ 149"/>
        <xdr:cNvCxnSpPr/>
      </xdr:nvCxnSpPr>
      <xdr:spPr>
        <a:xfrm flipV="1">
          <a:off x="13322300" y="6311165"/>
          <a:ext cx="762000" cy="2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141577</xdr:rowOff>
    </xdr:from>
    <xdr:to>
      <xdr:col>64</xdr:col>
      <xdr:colOff>123825</xdr:colOff>
      <xdr:row>34</xdr:row>
      <xdr:rowOff>71727</xdr:rowOff>
    </xdr:to>
    <xdr:sp macro="" textlink="">
      <xdr:nvSpPr>
        <xdr:cNvPr id="151" name="楕円 150"/>
        <xdr:cNvSpPr/>
      </xdr:nvSpPr>
      <xdr:spPr>
        <a:xfrm>
          <a:off x="12509500" y="65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106172</xdr:rowOff>
    </xdr:from>
    <xdr:to>
      <xdr:col>68</xdr:col>
      <xdr:colOff>73025</xdr:colOff>
      <xdr:row>34</xdr:row>
      <xdr:rowOff>20927</xdr:rowOff>
    </xdr:to>
    <xdr:cxnSp macro="">
      <xdr:nvCxnSpPr>
        <xdr:cNvPr id="152" name="直線コネクタ 151"/>
        <xdr:cNvCxnSpPr/>
      </xdr:nvCxnSpPr>
      <xdr:spPr>
        <a:xfrm flipV="1">
          <a:off x="12560300" y="6535547"/>
          <a:ext cx="762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153453</xdr:rowOff>
    </xdr:from>
    <xdr:to>
      <xdr:col>60</xdr:col>
      <xdr:colOff>123825</xdr:colOff>
      <xdr:row>34</xdr:row>
      <xdr:rowOff>83603</xdr:rowOff>
    </xdr:to>
    <xdr:sp macro="" textlink="">
      <xdr:nvSpPr>
        <xdr:cNvPr id="153" name="楕円 152"/>
        <xdr:cNvSpPr/>
      </xdr:nvSpPr>
      <xdr:spPr>
        <a:xfrm>
          <a:off x="11747500" y="65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20927</xdr:rowOff>
    </xdr:from>
    <xdr:to>
      <xdr:col>64</xdr:col>
      <xdr:colOff>73025</xdr:colOff>
      <xdr:row>34</xdr:row>
      <xdr:rowOff>32803</xdr:rowOff>
    </xdr:to>
    <xdr:cxnSp macro="">
      <xdr:nvCxnSpPr>
        <xdr:cNvPr id="154" name="直線コネクタ 153"/>
        <xdr:cNvCxnSpPr/>
      </xdr:nvCxnSpPr>
      <xdr:spPr>
        <a:xfrm flipV="1">
          <a:off x="11798300" y="6621752"/>
          <a:ext cx="762000" cy="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102334</xdr:rowOff>
    </xdr:from>
    <xdr:ext cx="469744" cy="259045"/>
    <xdr:sp macro="" textlink="">
      <xdr:nvSpPr>
        <xdr:cNvPr id="155" name="n_1aveValue債務償還比率"/>
        <xdr:cNvSpPr txBox="1"/>
      </xdr:nvSpPr>
      <xdr:spPr>
        <a:xfrm>
          <a:off x="13836727" y="584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151065</xdr:rowOff>
    </xdr:from>
    <xdr:ext cx="469744" cy="259045"/>
    <xdr:sp macro="" textlink="">
      <xdr:nvSpPr>
        <xdr:cNvPr id="156" name="n_2aveValue債務償還比率"/>
        <xdr:cNvSpPr txBox="1"/>
      </xdr:nvSpPr>
      <xdr:spPr>
        <a:xfrm>
          <a:off x="13087427" y="589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115442</xdr:rowOff>
    </xdr:from>
    <xdr:ext cx="469744" cy="259045"/>
    <xdr:sp macro="" textlink="">
      <xdr:nvSpPr>
        <xdr:cNvPr id="157" name="n_3aveValue債務償還比率"/>
        <xdr:cNvSpPr txBox="1"/>
      </xdr:nvSpPr>
      <xdr:spPr>
        <a:xfrm>
          <a:off x="12325427" y="585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131172</xdr:rowOff>
    </xdr:from>
    <xdr:ext cx="469744" cy="259045"/>
    <xdr:sp macro="" textlink="">
      <xdr:nvSpPr>
        <xdr:cNvPr id="158" name="n_4aveValue債務償還比率"/>
        <xdr:cNvSpPr txBox="1"/>
      </xdr:nvSpPr>
      <xdr:spPr>
        <a:xfrm>
          <a:off x="11563427" y="587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95167</xdr:rowOff>
    </xdr:from>
    <xdr:ext cx="469744" cy="259045"/>
    <xdr:sp macro="" textlink="">
      <xdr:nvSpPr>
        <xdr:cNvPr id="159" name="n_1mainValue債務償還比率"/>
        <xdr:cNvSpPr txBox="1"/>
      </xdr:nvSpPr>
      <xdr:spPr>
        <a:xfrm>
          <a:off x="13836727" y="635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148099</xdr:rowOff>
    </xdr:from>
    <xdr:ext cx="469744" cy="259045"/>
    <xdr:sp macro="" textlink="">
      <xdr:nvSpPr>
        <xdr:cNvPr id="160" name="n_2mainValue債務償還比率"/>
        <xdr:cNvSpPr txBox="1"/>
      </xdr:nvSpPr>
      <xdr:spPr>
        <a:xfrm>
          <a:off x="13087427" y="657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62854</xdr:rowOff>
    </xdr:from>
    <xdr:ext cx="469744" cy="259045"/>
    <xdr:sp macro="" textlink="">
      <xdr:nvSpPr>
        <xdr:cNvPr id="161" name="n_3mainValue債務償還比率"/>
        <xdr:cNvSpPr txBox="1"/>
      </xdr:nvSpPr>
      <xdr:spPr>
        <a:xfrm>
          <a:off x="12325427" y="666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74730</xdr:rowOff>
    </xdr:from>
    <xdr:ext cx="469744" cy="259045"/>
    <xdr:sp macro="" textlink="">
      <xdr:nvSpPr>
        <xdr:cNvPr id="162" name="n_4mainValue債務償還比率"/>
        <xdr:cNvSpPr txBox="1"/>
      </xdr:nvSpPr>
      <xdr:spPr>
        <a:xfrm>
          <a:off x="11563427" y="66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3" name="楕円 72"/>
        <xdr:cNvSpPr/>
      </xdr:nvSpPr>
      <xdr:spPr>
        <a:xfrm>
          <a:off x="4584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4" name="【道路】&#10;有形固定資産減価償却率該当値テキスト"/>
        <xdr:cNvSpPr txBox="1"/>
      </xdr:nvSpPr>
      <xdr:spPr>
        <a:xfrm>
          <a:off x="4673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5" name="楕円 74"/>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129540</xdr:rowOff>
    </xdr:from>
    <xdr:to>
      <xdr:col>24</xdr:col>
      <xdr:colOff>63500</xdr:colOff>
      <xdr:row>38</xdr:row>
      <xdr:rowOff>152400</xdr:rowOff>
    </xdr:to>
    <xdr:cxnSp macro="">
      <xdr:nvCxnSpPr>
        <xdr:cNvPr id="76" name="直線コネクタ 75"/>
        <xdr:cNvCxnSpPr/>
      </xdr:nvCxnSpPr>
      <xdr:spPr>
        <a:xfrm>
          <a:off x="3797300" y="6644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55880</xdr:rowOff>
    </xdr:from>
    <xdr:to>
      <xdr:col>15</xdr:col>
      <xdr:colOff>101600</xdr:colOff>
      <xdr:row>38</xdr:row>
      <xdr:rowOff>157480</xdr:rowOff>
    </xdr:to>
    <xdr:sp macro="" textlink="">
      <xdr:nvSpPr>
        <xdr:cNvPr id="77" name="楕円 76"/>
        <xdr:cNvSpPr/>
      </xdr:nvSpPr>
      <xdr:spPr>
        <a:xfrm>
          <a:off x="2857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106680</xdr:rowOff>
    </xdr:from>
    <xdr:to>
      <xdr:col>19</xdr:col>
      <xdr:colOff>177800</xdr:colOff>
      <xdr:row>38</xdr:row>
      <xdr:rowOff>129540</xdr:rowOff>
    </xdr:to>
    <xdr:cxnSp macro="">
      <xdr:nvCxnSpPr>
        <xdr:cNvPr id="78" name="直線コネクタ 77"/>
        <xdr:cNvCxnSpPr/>
      </xdr:nvCxnSpPr>
      <xdr:spPr>
        <a:xfrm>
          <a:off x="2908300" y="6621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9" name="楕円 78"/>
        <xdr:cNvSpPr/>
      </xdr:nvSpPr>
      <xdr:spPr>
        <a:xfrm>
          <a:off x="196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106680</xdr:rowOff>
    </xdr:to>
    <xdr:cxnSp macro="">
      <xdr:nvCxnSpPr>
        <xdr:cNvPr id="80" name="直線コネクタ 79"/>
        <xdr:cNvCxnSpPr/>
      </xdr:nvCxnSpPr>
      <xdr:spPr>
        <a:xfrm>
          <a:off x="2019300" y="65951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6350</xdr:rowOff>
    </xdr:from>
    <xdr:to>
      <xdr:col>6</xdr:col>
      <xdr:colOff>38100</xdr:colOff>
      <xdr:row>38</xdr:row>
      <xdr:rowOff>107950</xdr:rowOff>
    </xdr:to>
    <xdr:sp macro="" textlink="">
      <xdr:nvSpPr>
        <xdr:cNvPr id="81" name="楕円 80"/>
        <xdr:cNvSpPr/>
      </xdr:nvSpPr>
      <xdr:spPr>
        <a:xfrm>
          <a:off x="1079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57150</xdr:rowOff>
    </xdr:from>
    <xdr:to>
      <xdr:col>10</xdr:col>
      <xdr:colOff>114300</xdr:colOff>
      <xdr:row>38</xdr:row>
      <xdr:rowOff>80010</xdr:rowOff>
    </xdr:to>
    <xdr:cxnSp macro="">
      <xdr:nvCxnSpPr>
        <xdr:cNvPr id="82" name="直線コネクタ 81"/>
        <xdr:cNvCxnSpPr/>
      </xdr:nvCxnSpPr>
      <xdr:spPr>
        <a:xfrm>
          <a:off x="1130300" y="6572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87"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148607</xdr:rowOff>
    </xdr:from>
    <xdr:ext cx="405111" cy="259045"/>
    <xdr:sp macro="" textlink="">
      <xdr:nvSpPr>
        <xdr:cNvPr id="88" name="n_2mainValue【道路】&#10;有形固定資産減価償却率"/>
        <xdr:cNvSpPr txBox="1"/>
      </xdr:nvSpPr>
      <xdr:spPr>
        <a:xfrm>
          <a:off x="2705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9" name="n_3mainValue【道路】&#10;有形固定資産減価償却率"/>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99077</xdr:rowOff>
    </xdr:from>
    <xdr:ext cx="405111" cy="259045"/>
    <xdr:sp macro="" textlink="">
      <xdr:nvSpPr>
        <xdr:cNvPr id="90" name="n_4mainValue【道路】&#10;有形固定資産減価償却率"/>
        <xdr:cNvSpPr txBox="1"/>
      </xdr:nvSpPr>
      <xdr:spPr>
        <a:xfrm>
          <a:off x="927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70502</xdr:rowOff>
    </xdr:from>
    <xdr:to>
      <xdr:col>55</xdr:col>
      <xdr:colOff>50800</xdr:colOff>
      <xdr:row>42</xdr:row>
      <xdr:rowOff>652</xdr:rowOff>
    </xdr:to>
    <xdr:sp macro="" textlink="">
      <xdr:nvSpPr>
        <xdr:cNvPr id="128" name="楕円 127"/>
        <xdr:cNvSpPr/>
      </xdr:nvSpPr>
      <xdr:spPr>
        <a:xfrm>
          <a:off x="10426700" y="709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18640</xdr:rowOff>
    </xdr:from>
    <xdr:ext cx="534377" cy="259045"/>
    <xdr:sp macro="" textlink="">
      <xdr:nvSpPr>
        <xdr:cNvPr id="129" name="【道路】&#10;一人当たり延長該当値テキスト"/>
        <xdr:cNvSpPr txBox="1"/>
      </xdr:nvSpPr>
      <xdr:spPr>
        <a:xfrm>
          <a:off x="10515600" y="70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70722</xdr:rowOff>
    </xdr:from>
    <xdr:to>
      <xdr:col>50</xdr:col>
      <xdr:colOff>165100</xdr:colOff>
      <xdr:row>42</xdr:row>
      <xdr:rowOff>872</xdr:rowOff>
    </xdr:to>
    <xdr:sp macro="" textlink="">
      <xdr:nvSpPr>
        <xdr:cNvPr id="130" name="楕円 129"/>
        <xdr:cNvSpPr/>
      </xdr:nvSpPr>
      <xdr:spPr>
        <a:xfrm>
          <a:off x="9588500" y="710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121302</xdr:rowOff>
    </xdr:from>
    <xdr:to>
      <xdr:col>55</xdr:col>
      <xdr:colOff>0</xdr:colOff>
      <xdr:row>41</xdr:row>
      <xdr:rowOff>121522</xdr:rowOff>
    </xdr:to>
    <xdr:cxnSp macro="">
      <xdr:nvCxnSpPr>
        <xdr:cNvPr id="131" name="直線コネクタ 130"/>
        <xdr:cNvCxnSpPr/>
      </xdr:nvCxnSpPr>
      <xdr:spPr>
        <a:xfrm flipV="1">
          <a:off x="9639300" y="7150752"/>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70920</xdr:rowOff>
    </xdr:from>
    <xdr:to>
      <xdr:col>46</xdr:col>
      <xdr:colOff>38100</xdr:colOff>
      <xdr:row>42</xdr:row>
      <xdr:rowOff>1070</xdr:rowOff>
    </xdr:to>
    <xdr:sp macro="" textlink="">
      <xdr:nvSpPr>
        <xdr:cNvPr id="132" name="楕円 131"/>
        <xdr:cNvSpPr/>
      </xdr:nvSpPr>
      <xdr:spPr>
        <a:xfrm>
          <a:off x="8699500" y="71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121522</xdr:rowOff>
    </xdr:from>
    <xdr:to>
      <xdr:col>50</xdr:col>
      <xdr:colOff>114300</xdr:colOff>
      <xdr:row>41</xdr:row>
      <xdr:rowOff>121720</xdr:rowOff>
    </xdr:to>
    <xdr:cxnSp macro="">
      <xdr:nvCxnSpPr>
        <xdr:cNvPr id="133" name="直線コネクタ 132"/>
        <xdr:cNvCxnSpPr/>
      </xdr:nvCxnSpPr>
      <xdr:spPr>
        <a:xfrm flipV="1">
          <a:off x="8750300" y="7150972"/>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71123</xdr:rowOff>
    </xdr:from>
    <xdr:to>
      <xdr:col>41</xdr:col>
      <xdr:colOff>101600</xdr:colOff>
      <xdr:row>42</xdr:row>
      <xdr:rowOff>1273</xdr:rowOff>
    </xdr:to>
    <xdr:sp macro="" textlink="">
      <xdr:nvSpPr>
        <xdr:cNvPr id="134" name="楕円 133"/>
        <xdr:cNvSpPr/>
      </xdr:nvSpPr>
      <xdr:spPr>
        <a:xfrm>
          <a:off x="7810500" y="710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121720</xdr:rowOff>
    </xdr:from>
    <xdr:to>
      <xdr:col>45</xdr:col>
      <xdr:colOff>177800</xdr:colOff>
      <xdr:row>41</xdr:row>
      <xdr:rowOff>121923</xdr:rowOff>
    </xdr:to>
    <xdr:cxnSp macro="">
      <xdr:nvCxnSpPr>
        <xdr:cNvPr id="135" name="直線コネクタ 134"/>
        <xdr:cNvCxnSpPr/>
      </xdr:nvCxnSpPr>
      <xdr:spPr>
        <a:xfrm flipV="1">
          <a:off x="7861300" y="7151170"/>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71327</xdr:rowOff>
    </xdr:from>
    <xdr:to>
      <xdr:col>36</xdr:col>
      <xdr:colOff>165100</xdr:colOff>
      <xdr:row>42</xdr:row>
      <xdr:rowOff>1477</xdr:rowOff>
    </xdr:to>
    <xdr:sp macro="" textlink="">
      <xdr:nvSpPr>
        <xdr:cNvPr id="136" name="楕円 135"/>
        <xdr:cNvSpPr/>
      </xdr:nvSpPr>
      <xdr:spPr>
        <a:xfrm>
          <a:off x="6921500" y="71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121923</xdr:rowOff>
    </xdr:from>
    <xdr:to>
      <xdr:col>41</xdr:col>
      <xdr:colOff>50800</xdr:colOff>
      <xdr:row>41</xdr:row>
      <xdr:rowOff>122127</xdr:rowOff>
    </xdr:to>
    <xdr:cxnSp macro="">
      <xdr:nvCxnSpPr>
        <xdr:cNvPr id="137" name="直線コネクタ 136"/>
        <xdr:cNvCxnSpPr/>
      </xdr:nvCxnSpPr>
      <xdr:spPr>
        <a:xfrm flipV="1">
          <a:off x="6972300" y="7151373"/>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163449</xdr:rowOff>
    </xdr:from>
    <xdr:ext cx="534377" cy="259045"/>
    <xdr:sp macro="" textlink="">
      <xdr:nvSpPr>
        <xdr:cNvPr id="142" name="n_1mainValue【道路】&#10;一人当たり延長"/>
        <xdr:cNvSpPr txBox="1"/>
      </xdr:nvSpPr>
      <xdr:spPr>
        <a:xfrm>
          <a:off x="9359411" y="7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163647</xdr:rowOff>
    </xdr:from>
    <xdr:ext cx="534377" cy="259045"/>
    <xdr:sp macro="" textlink="">
      <xdr:nvSpPr>
        <xdr:cNvPr id="143" name="n_2mainValue【道路】&#10;一人当たり延長"/>
        <xdr:cNvSpPr txBox="1"/>
      </xdr:nvSpPr>
      <xdr:spPr>
        <a:xfrm>
          <a:off x="8483111" y="71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163850</xdr:rowOff>
    </xdr:from>
    <xdr:ext cx="534377" cy="259045"/>
    <xdr:sp macro="" textlink="">
      <xdr:nvSpPr>
        <xdr:cNvPr id="144" name="n_3mainValue【道路】&#10;一人当たり延長"/>
        <xdr:cNvSpPr txBox="1"/>
      </xdr:nvSpPr>
      <xdr:spPr>
        <a:xfrm>
          <a:off x="7594111" y="719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164054</xdr:rowOff>
    </xdr:from>
    <xdr:ext cx="534377" cy="259045"/>
    <xdr:sp macro="" textlink="">
      <xdr:nvSpPr>
        <xdr:cNvPr id="145" name="n_4mainValue【道路】&#10;一人当たり延長"/>
        <xdr:cNvSpPr txBox="1"/>
      </xdr:nvSpPr>
      <xdr:spPr>
        <a:xfrm>
          <a:off x="6705111" y="71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186" name="楕円 185"/>
        <xdr:cNvSpPr/>
      </xdr:nvSpPr>
      <xdr:spPr>
        <a:xfrm>
          <a:off x="4584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156862</xdr:rowOff>
    </xdr:from>
    <xdr:ext cx="405111" cy="259045"/>
    <xdr:sp macro="" textlink="">
      <xdr:nvSpPr>
        <xdr:cNvPr id="187" name="【橋りょう・トンネル】&#10;有形固定資産減価償却率該当値テキスト"/>
        <xdr:cNvSpPr txBox="1"/>
      </xdr:nvSpPr>
      <xdr:spPr>
        <a:xfrm>
          <a:off x="4673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88" name="楕円 187"/>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13335</xdr:rowOff>
    </xdr:to>
    <xdr:cxnSp macro="">
      <xdr:nvCxnSpPr>
        <xdr:cNvPr id="189" name="直線コネクタ 188"/>
        <xdr:cNvCxnSpPr/>
      </xdr:nvCxnSpPr>
      <xdr:spPr>
        <a:xfrm>
          <a:off x="3797300" y="101269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190" name="楕円 189"/>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146685</xdr:rowOff>
    </xdr:from>
    <xdr:to>
      <xdr:col>19</xdr:col>
      <xdr:colOff>177800</xdr:colOff>
      <xdr:row>59</xdr:row>
      <xdr:rowOff>11430</xdr:rowOff>
    </xdr:to>
    <xdr:cxnSp macro="">
      <xdr:nvCxnSpPr>
        <xdr:cNvPr id="191" name="直線コネクタ 190"/>
        <xdr:cNvCxnSpPr/>
      </xdr:nvCxnSpPr>
      <xdr:spPr>
        <a:xfrm>
          <a:off x="2908300" y="100907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92" name="楕円 191"/>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58</xdr:row>
      <xdr:rowOff>146685</xdr:rowOff>
    </xdr:to>
    <xdr:cxnSp macro="">
      <xdr:nvCxnSpPr>
        <xdr:cNvPr id="193" name="直線コネクタ 192"/>
        <xdr:cNvCxnSpPr/>
      </xdr:nvCxnSpPr>
      <xdr:spPr>
        <a:xfrm>
          <a:off x="2019300" y="10064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42545</xdr:rowOff>
    </xdr:from>
    <xdr:to>
      <xdr:col>6</xdr:col>
      <xdr:colOff>38100</xdr:colOff>
      <xdr:row>58</xdr:row>
      <xdr:rowOff>144145</xdr:rowOff>
    </xdr:to>
    <xdr:sp macro="" textlink="">
      <xdr:nvSpPr>
        <xdr:cNvPr id="194" name="楕円 193"/>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93345</xdr:rowOff>
    </xdr:from>
    <xdr:to>
      <xdr:col>10</xdr:col>
      <xdr:colOff>114300</xdr:colOff>
      <xdr:row>58</xdr:row>
      <xdr:rowOff>120015</xdr:rowOff>
    </xdr:to>
    <xdr:cxnSp macro="">
      <xdr:nvCxnSpPr>
        <xdr:cNvPr id="195" name="直線コネクタ 194"/>
        <xdr:cNvCxnSpPr/>
      </xdr:nvCxnSpPr>
      <xdr:spPr>
        <a:xfrm>
          <a:off x="1130300" y="10037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200" name="n_1main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201" name="n_2mainValue【橋りょう・トンネル】&#10;有形固定資産減価償却率"/>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202" name="n_3mainValue【橋りょう・トンネル】&#10;有形固定資産減価償却率"/>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160672</xdr:rowOff>
    </xdr:from>
    <xdr:ext cx="405111" cy="259045"/>
    <xdr:sp macro="" textlink="">
      <xdr:nvSpPr>
        <xdr:cNvPr id="203" name="n_4mainValue【橋りょう・トンネル】&#10;有形固定資産減価償却率"/>
        <xdr:cNvSpPr txBox="1"/>
      </xdr:nvSpPr>
      <xdr:spPr>
        <a:xfrm>
          <a:off x="927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57555</xdr:rowOff>
    </xdr:from>
    <xdr:to>
      <xdr:col>55</xdr:col>
      <xdr:colOff>50800</xdr:colOff>
      <xdr:row>63</xdr:row>
      <xdr:rowOff>159155</xdr:rowOff>
    </xdr:to>
    <xdr:sp macro="" textlink="">
      <xdr:nvSpPr>
        <xdr:cNvPr id="241" name="楕円 240"/>
        <xdr:cNvSpPr/>
      </xdr:nvSpPr>
      <xdr:spPr>
        <a:xfrm>
          <a:off x="10426700" y="1085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157610</xdr:rowOff>
    </xdr:from>
    <xdr:ext cx="599010" cy="259045"/>
    <xdr:sp macro="" textlink="">
      <xdr:nvSpPr>
        <xdr:cNvPr id="242" name="【橋りょう・トンネル】&#10;一人当たり有形固定資産（償却資産）額該当値テキスト"/>
        <xdr:cNvSpPr txBox="1"/>
      </xdr:nvSpPr>
      <xdr:spPr>
        <a:xfrm>
          <a:off x="10515600" y="107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60820</xdr:rowOff>
    </xdr:from>
    <xdr:to>
      <xdr:col>50</xdr:col>
      <xdr:colOff>165100</xdr:colOff>
      <xdr:row>63</xdr:row>
      <xdr:rowOff>162420</xdr:rowOff>
    </xdr:to>
    <xdr:sp macro="" textlink="">
      <xdr:nvSpPr>
        <xdr:cNvPr id="243" name="楕円 242"/>
        <xdr:cNvSpPr/>
      </xdr:nvSpPr>
      <xdr:spPr>
        <a:xfrm>
          <a:off x="9588500" y="108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108355</xdr:rowOff>
    </xdr:from>
    <xdr:to>
      <xdr:col>55</xdr:col>
      <xdr:colOff>0</xdr:colOff>
      <xdr:row>63</xdr:row>
      <xdr:rowOff>111620</xdr:rowOff>
    </xdr:to>
    <xdr:cxnSp macro="">
      <xdr:nvCxnSpPr>
        <xdr:cNvPr id="244" name="直線コネクタ 243"/>
        <xdr:cNvCxnSpPr/>
      </xdr:nvCxnSpPr>
      <xdr:spPr>
        <a:xfrm flipV="1">
          <a:off x="9639300" y="1090970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61823</xdr:rowOff>
    </xdr:from>
    <xdr:to>
      <xdr:col>46</xdr:col>
      <xdr:colOff>38100</xdr:colOff>
      <xdr:row>63</xdr:row>
      <xdr:rowOff>163423</xdr:rowOff>
    </xdr:to>
    <xdr:sp macro="" textlink="">
      <xdr:nvSpPr>
        <xdr:cNvPr id="245" name="楕円 244"/>
        <xdr:cNvSpPr/>
      </xdr:nvSpPr>
      <xdr:spPr>
        <a:xfrm>
          <a:off x="8699500" y="1086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111620</xdr:rowOff>
    </xdr:from>
    <xdr:to>
      <xdr:col>50</xdr:col>
      <xdr:colOff>114300</xdr:colOff>
      <xdr:row>63</xdr:row>
      <xdr:rowOff>112623</xdr:rowOff>
    </xdr:to>
    <xdr:cxnSp macro="">
      <xdr:nvCxnSpPr>
        <xdr:cNvPr id="246" name="直線コネクタ 245"/>
        <xdr:cNvCxnSpPr/>
      </xdr:nvCxnSpPr>
      <xdr:spPr>
        <a:xfrm flipV="1">
          <a:off x="8750300" y="10912970"/>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63318</xdr:rowOff>
    </xdr:from>
    <xdr:to>
      <xdr:col>41</xdr:col>
      <xdr:colOff>101600</xdr:colOff>
      <xdr:row>63</xdr:row>
      <xdr:rowOff>164918</xdr:rowOff>
    </xdr:to>
    <xdr:sp macro="" textlink="">
      <xdr:nvSpPr>
        <xdr:cNvPr id="247" name="楕円 246"/>
        <xdr:cNvSpPr/>
      </xdr:nvSpPr>
      <xdr:spPr>
        <a:xfrm>
          <a:off x="7810500" y="10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112623</xdr:rowOff>
    </xdr:from>
    <xdr:to>
      <xdr:col>45</xdr:col>
      <xdr:colOff>177800</xdr:colOff>
      <xdr:row>63</xdr:row>
      <xdr:rowOff>114118</xdr:rowOff>
    </xdr:to>
    <xdr:cxnSp macro="">
      <xdr:nvCxnSpPr>
        <xdr:cNvPr id="248" name="直線コネクタ 247"/>
        <xdr:cNvCxnSpPr/>
      </xdr:nvCxnSpPr>
      <xdr:spPr>
        <a:xfrm flipV="1">
          <a:off x="7861300" y="10913973"/>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64811</xdr:rowOff>
    </xdr:from>
    <xdr:to>
      <xdr:col>36</xdr:col>
      <xdr:colOff>165100</xdr:colOff>
      <xdr:row>63</xdr:row>
      <xdr:rowOff>166411</xdr:rowOff>
    </xdr:to>
    <xdr:sp macro="" textlink="">
      <xdr:nvSpPr>
        <xdr:cNvPr id="249" name="楕円 248"/>
        <xdr:cNvSpPr/>
      </xdr:nvSpPr>
      <xdr:spPr>
        <a:xfrm>
          <a:off x="6921500" y="108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114118</xdr:rowOff>
    </xdr:from>
    <xdr:to>
      <xdr:col>41</xdr:col>
      <xdr:colOff>50800</xdr:colOff>
      <xdr:row>63</xdr:row>
      <xdr:rowOff>115611</xdr:rowOff>
    </xdr:to>
    <xdr:cxnSp macro="">
      <xdr:nvCxnSpPr>
        <xdr:cNvPr id="250" name="直線コネクタ 249"/>
        <xdr:cNvCxnSpPr/>
      </xdr:nvCxnSpPr>
      <xdr:spPr>
        <a:xfrm flipV="1">
          <a:off x="6972300" y="10915468"/>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153547</xdr:rowOff>
    </xdr:from>
    <xdr:ext cx="599010" cy="259045"/>
    <xdr:sp macro="" textlink="">
      <xdr:nvSpPr>
        <xdr:cNvPr id="255" name="n_1mainValue【橋りょう・トンネル】&#10;一人当たり有形固定資産（償却資産）額"/>
        <xdr:cNvSpPr txBox="1"/>
      </xdr:nvSpPr>
      <xdr:spPr>
        <a:xfrm>
          <a:off x="9327095" y="1095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154550</xdr:rowOff>
    </xdr:from>
    <xdr:ext cx="599010" cy="259045"/>
    <xdr:sp macro="" textlink="">
      <xdr:nvSpPr>
        <xdr:cNvPr id="256" name="n_2mainValue【橋りょう・トンネル】&#10;一人当たり有形固定資産（償却資産）額"/>
        <xdr:cNvSpPr txBox="1"/>
      </xdr:nvSpPr>
      <xdr:spPr>
        <a:xfrm>
          <a:off x="8450795" y="10955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156045</xdr:rowOff>
    </xdr:from>
    <xdr:ext cx="599010" cy="259045"/>
    <xdr:sp macro="" textlink="">
      <xdr:nvSpPr>
        <xdr:cNvPr id="257" name="n_3mainValue【橋りょう・トンネル】&#10;一人当たり有形固定資産（償却資産）額"/>
        <xdr:cNvSpPr txBox="1"/>
      </xdr:nvSpPr>
      <xdr:spPr>
        <a:xfrm>
          <a:off x="7561795" y="1095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157538</xdr:rowOff>
    </xdr:from>
    <xdr:ext cx="599010" cy="259045"/>
    <xdr:sp macro="" textlink="">
      <xdr:nvSpPr>
        <xdr:cNvPr id="258" name="n_4mainValue【橋りょう・トンネル】&#10;一人当たり有形固定資産（償却資産）額"/>
        <xdr:cNvSpPr txBox="1"/>
      </xdr:nvSpPr>
      <xdr:spPr>
        <a:xfrm>
          <a:off x="6672795" y="1095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82566</xdr:rowOff>
    </xdr:from>
    <xdr:ext cx="405111" cy="259045"/>
    <xdr:sp macro="" textlink="">
      <xdr:nvSpPr>
        <xdr:cNvPr id="288" name="【公営住宅】&#10;有形固定資産減価償却率平均値テキスト"/>
        <xdr:cNvSpPr txBox="1"/>
      </xdr:nvSpPr>
      <xdr:spPr>
        <a:xfrm>
          <a:off x="4673600" y="14141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299" name="楕円 298"/>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167657</xdr:rowOff>
    </xdr:from>
    <xdr:ext cx="405111" cy="259045"/>
    <xdr:sp macro="" textlink="">
      <xdr:nvSpPr>
        <xdr:cNvPr id="300" name="【公営住宅】&#10;有形固定資産減価償却率該当値テキスト"/>
        <xdr:cNvSpPr txBox="1"/>
      </xdr:nvSpPr>
      <xdr:spPr>
        <a:xfrm>
          <a:off x="4673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301" name="楕円 300"/>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68580</xdr:rowOff>
    </xdr:to>
    <xdr:cxnSp macro="">
      <xdr:nvCxnSpPr>
        <xdr:cNvPr id="302" name="直線コネクタ 301"/>
        <xdr:cNvCxnSpPr/>
      </xdr:nvCxnSpPr>
      <xdr:spPr>
        <a:xfrm>
          <a:off x="3797300" y="14436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3" name="楕円 302"/>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34289</xdr:rowOff>
    </xdr:to>
    <xdr:cxnSp macro="">
      <xdr:nvCxnSpPr>
        <xdr:cNvPr id="304" name="直線コネクタ 303"/>
        <xdr:cNvCxnSpPr/>
      </xdr:nvCxnSpPr>
      <xdr:spPr>
        <a:xfrm>
          <a:off x="2908300" y="144056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97789</xdr:rowOff>
    </xdr:from>
    <xdr:to>
      <xdr:col>10</xdr:col>
      <xdr:colOff>165100</xdr:colOff>
      <xdr:row>84</xdr:row>
      <xdr:rowOff>27939</xdr:rowOff>
    </xdr:to>
    <xdr:sp macro="" textlink="">
      <xdr:nvSpPr>
        <xdr:cNvPr id="305" name="楕円 304"/>
        <xdr:cNvSpPr/>
      </xdr:nvSpPr>
      <xdr:spPr>
        <a:xfrm>
          <a:off x="1968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84</xdr:row>
      <xdr:rowOff>3811</xdr:rowOff>
    </xdr:to>
    <xdr:cxnSp macro="">
      <xdr:nvCxnSpPr>
        <xdr:cNvPr id="306" name="直線コネクタ 305"/>
        <xdr:cNvCxnSpPr/>
      </xdr:nvCxnSpPr>
      <xdr:spPr>
        <a:xfrm>
          <a:off x="2019300" y="143789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07" name="楕円 306"/>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148589</xdr:rowOff>
    </xdr:to>
    <xdr:cxnSp macro="">
      <xdr:nvCxnSpPr>
        <xdr:cNvPr id="308" name="直線コネクタ 307"/>
        <xdr:cNvCxnSpPr/>
      </xdr:nvCxnSpPr>
      <xdr:spPr>
        <a:xfrm>
          <a:off x="1130300" y="143465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309" name="n_1aveValue【公営住宅】&#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46372</xdr:rowOff>
    </xdr:from>
    <xdr:ext cx="405111" cy="259045"/>
    <xdr:sp macro="" textlink="">
      <xdr:nvSpPr>
        <xdr:cNvPr id="310" name="n_2aveValue【公営住宅】&#10;有形固定資産減価償却率"/>
        <xdr:cNvSpPr txBox="1"/>
      </xdr:nvSpPr>
      <xdr:spPr>
        <a:xfrm>
          <a:off x="2705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1"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88282</xdr:rowOff>
    </xdr:from>
    <xdr:ext cx="405111" cy="259045"/>
    <xdr:sp macro="" textlink="">
      <xdr:nvSpPr>
        <xdr:cNvPr id="312" name="n_4aveValue【公営住宅】&#10;有形固定資産減価償却率"/>
        <xdr:cNvSpPr txBox="1"/>
      </xdr:nvSpPr>
      <xdr:spPr>
        <a:xfrm>
          <a:off x="927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313" name="n_1mainValue【公営住宅】&#10;有形固定資産減価償却率"/>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14" name="n_2mainValue【公営住宅】&#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19066</xdr:rowOff>
    </xdr:from>
    <xdr:ext cx="405111" cy="259045"/>
    <xdr:sp macro="" textlink="">
      <xdr:nvSpPr>
        <xdr:cNvPr id="315" name="n_3mainValue【公営住宅】&#10;有形固定資産減価償却率"/>
        <xdr:cNvSpPr txBox="1"/>
      </xdr:nvSpPr>
      <xdr:spPr>
        <a:xfrm>
          <a:off x="1816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16"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52759</xdr:rowOff>
    </xdr:from>
    <xdr:ext cx="469744" cy="259045"/>
    <xdr:sp macro="" textlink="">
      <xdr:nvSpPr>
        <xdr:cNvPr id="347" name="【公営住宅】&#10;一人当たり面積平均値テキスト"/>
        <xdr:cNvSpPr txBox="1"/>
      </xdr:nvSpPr>
      <xdr:spPr>
        <a:xfrm>
          <a:off x="10515600" y="14626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139809</xdr:rowOff>
    </xdr:from>
    <xdr:to>
      <xdr:col>55</xdr:col>
      <xdr:colOff>50800</xdr:colOff>
      <xdr:row>85</xdr:row>
      <xdr:rowOff>69959</xdr:rowOff>
    </xdr:to>
    <xdr:sp macro="" textlink="">
      <xdr:nvSpPr>
        <xdr:cNvPr id="358" name="楕円 357"/>
        <xdr:cNvSpPr/>
      </xdr:nvSpPr>
      <xdr:spPr>
        <a:xfrm>
          <a:off x="10426700" y="145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162686</xdr:rowOff>
    </xdr:from>
    <xdr:ext cx="469744" cy="259045"/>
    <xdr:sp macro="" textlink="">
      <xdr:nvSpPr>
        <xdr:cNvPr id="359" name="【公営住宅】&#10;一人当たり面積該当値テキスト"/>
        <xdr:cNvSpPr txBox="1"/>
      </xdr:nvSpPr>
      <xdr:spPr>
        <a:xfrm>
          <a:off x="10515600" y="1439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145687</xdr:rowOff>
    </xdr:from>
    <xdr:to>
      <xdr:col>50</xdr:col>
      <xdr:colOff>165100</xdr:colOff>
      <xdr:row>85</xdr:row>
      <xdr:rowOff>75837</xdr:rowOff>
    </xdr:to>
    <xdr:sp macro="" textlink="">
      <xdr:nvSpPr>
        <xdr:cNvPr id="360" name="楕円 359"/>
        <xdr:cNvSpPr/>
      </xdr:nvSpPr>
      <xdr:spPr>
        <a:xfrm>
          <a:off x="9588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19159</xdr:rowOff>
    </xdr:from>
    <xdr:to>
      <xdr:col>55</xdr:col>
      <xdr:colOff>0</xdr:colOff>
      <xdr:row>85</xdr:row>
      <xdr:rowOff>25037</xdr:rowOff>
    </xdr:to>
    <xdr:cxnSp macro="">
      <xdr:nvCxnSpPr>
        <xdr:cNvPr id="361" name="直線コネクタ 360"/>
        <xdr:cNvCxnSpPr/>
      </xdr:nvCxnSpPr>
      <xdr:spPr>
        <a:xfrm flipV="1">
          <a:off x="9639300" y="14592409"/>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150912</xdr:rowOff>
    </xdr:from>
    <xdr:to>
      <xdr:col>46</xdr:col>
      <xdr:colOff>38100</xdr:colOff>
      <xdr:row>85</xdr:row>
      <xdr:rowOff>81062</xdr:rowOff>
    </xdr:to>
    <xdr:sp macro="" textlink="">
      <xdr:nvSpPr>
        <xdr:cNvPr id="362" name="楕円 361"/>
        <xdr:cNvSpPr/>
      </xdr:nvSpPr>
      <xdr:spPr>
        <a:xfrm>
          <a:off x="8699500" y="1455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25037</xdr:rowOff>
    </xdr:from>
    <xdr:to>
      <xdr:col>50</xdr:col>
      <xdr:colOff>114300</xdr:colOff>
      <xdr:row>85</xdr:row>
      <xdr:rowOff>30262</xdr:rowOff>
    </xdr:to>
    <xdr:cxnSp macro="">
      <xdr:nvCxnSpPr>
        <xdr:cNvPr id="363" name="直線コネクタ 362"/>
        <xdr:cNvCxnSpPr/>
      </xdr:nvCxnSpPr>
      <xdr:spPr>
        <a:xfrm flipV="1">
          <a:off x="8750300" y="1459828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156301</xdr:rowOff>
    </xdr:from>
    <xdr:to>
      <xdr:col>41</xdr:col>
      <xdr:colOff>101600</xdr:colOff>
      <xdr:row>85</xdr:row>
      <xdr:rowOff>86451</xdr:rowOff>
    </xdr:to>
    <xdr:sp macro="" textlink="">
      <xdr:nvSpPr>
        <xdr:cNvPr id="364" name="楕円 363"/>
        <xdr:cNvSpPr/>
      </xdr:nvSpPr>
      <xdr:spPr>
        <a:xfrm>
          <a:off x="7810500" y="145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30262</xdr:rowOff>
    </xdr:from>
    <xdr:to>
      <xdr:col>45</xdr:col>
      <xdr:colOff>177800</xdr:colOff>
      <xdr:row>85</xdr:row>
      <xdr:rowOff>35651</xdr:rowOff>
    </xdr:to>
    <xdr:cxnSp macro="">
      <xdr:nvCxnSpPr>
        <xdr:cNvPr id="365" name="直線コネクタ 364"/>
        <xdr:cNvCxnSpPr/>
      </xdr:nvCxnSpPr>
      <xdr:spPr>
        <a:xfrm flipV="1">
          <a:off x="7861300" y="14603512"/>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161852</xdr:rowOff>
    </xdr:from>
    <xdr:to>
      <xdr:col>36</xdr:col>
      <xdr:colOff>165100</xdr:colOff>
      <xdr:row>85</xdr:row>
      <xdr:rowOff>92002</xdr:rowOff>
    </xdr:to>
    <xdr:sp macro="" textlink="">
      <xdr:nvSpPr>
        <xdr:cNvPr id="366" name="楕円 365"/>
        <xdr:cNvSpPr/>
      </xdr:nvSpPr>
      <xdr:spPr>
        <a:xfrm>
          <a:off x="6921500" y="145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35651</xdr:rowOff>
    </xdr:from>
    <xdr:to>
      <xdr:col>41</xdr:col>
      <xdr:colOff>50800</xdr:colOff>
      <xdr:row>85</xdr:row>
      <xdr:rowOff>41202</xdr:rowOff>
    </xdr:to>
    <xdr:cxnSp macro="">
      <xdr:nvCxnSpPr>
        <xdr:cNvPr id="367" name="直線コネクタ 366"/>
        <xdr:cNvCxnSpPr/>
      </xdr:nvCxnSpPr>
      <xdr:spPr>
        <a:xfrm flipV="1">
          <a:off x="6972300" y="14608901"/>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16508</xdr:rowOff>
    </xdr:from>
    <xdr:ext cx="469744" cy="259045"/>
    <xdr:sp macro="" textlink="">
      <xdr:nvSpPr>
        <xdr:cNvPr id="368" name="n_1aveValue【公営住宅】&#10;一人当たり面積"/>
        <xdr:cNvSpPr txBox="1"/>
      </xdr:nvSpPr>
      <xdr:spPr>
        <a:xfrm>
          <a:off x="9391727" y="1476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69" name="n_2aveValue【公営住宅】&#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170814</xdr:rowOff>
    </xdr:from>
    <xdr:ext cx="469744" cy="259045"/>
    <xdr:sp macro="" textlink="">
      <xdr:nvSpPr>
        <xdr:cNvPr id="370" name="n_3aveValue【公営住宅】&#10;一人当たり面積"/>
        <xdr:cNvSpPr txBox="1"/>
      </xdr:nvSpPr>
      <xdr:spPr>
        <a:xfrm>
          <a:off x="7626427" y="14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8834</xdr:rowOff>
    </xdr:from>
    <xdr:ext cx="469744" cy="259045"/>
    <xdr:sp macro="" textlink="">
      <xdr:nvSpPr>
        <xdr:cNvPr id="371" name="n_4aveValue【公営住宅】&#10;一人当たり面積"/>
        <xdr:cNvSpPr txBox="1"/>
      </xdr:nvSpPr>
      <xdr:spPr>
        <a:xfrm>
          <a:off x="67374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92364</xdr:rowOff>
    </xdr:from>
    <xdr:ext cx="469744" cy="259045"/>
    <xdr:sp macro="" textlink="">
      <xdr:nvSpPr>
        <xdr:cNvPr id="372" name="n_1mainValue【公営住宅】&#10;一人当たり面積"/>
        <xdr:cNvSpPr txBox="1"/>
      </xdr:nvSpPr>
      <xdr:spPr>
        <a:xfrm>
          <a:off x="9391727" y="143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97589</xdr:rowOff>
    </xdr:from>
    <xdr:ext cx="469744" cy="259045"/>
    <xdr:sp macro="" textlink="">
      <xdr:nvSpPr>
        <xdr:cNvPr id="373" name="n_2mainValue【公営住宅】&#10;一人当たり面積"/>
        <xdr:cNvSpPr txBox="1"/>
      </xdr:nvSpPr>
      <xdr:spPr>
        <a:xfrm>
          <a:off x="8515427" y="1432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102978</xdr:rowOff>
    </xdr:from>
    <xdr:ext cx="469744" cy="259045"/>
    <xdr:sp macro="" textlink="">
      <xdr:nvSpPr>
        <xdr:cNvPr id="374" name="n_3mainValue【公営住宅】&#10;一人当たり面積"/>
        <xdr:cNvSpPr txBox="1"/>
      </xdr:nvSpPr>
      <xdr:spPr>
        <a:xfrm>
          <a:off x="7626427" y="143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108529</xdr:rowOff>
    </xdr:from>
    <xdr:ext cx="469744" cy="259045"/>
    <xdr:sp macro="" textlink="">
      <xdr:nvSpPr>
        <xdr:cNvPr id="375" name="n_4mainValue【公営住宅】&#10;一人当たり面積"/>
        <xdr:cNvSpPr txBox="1"/>
      </xdr:nvSpPr>
      <xdr:spPr>
        <a:xfrm>
          <a:off x="6737427" y="143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8" name="テキスト ボックス 387"/>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62485</xdr:rowOff>
    </xdr:to>
    <xdr:cxnSp macro="">
      <xdr:nvCxnSpPr>
        <xdr:cNvPr id="398" name="直線コネクタ 397"/>
        <xdr:cNvCxnSpPr/>
      </xdr:nvCxnSpPr>
      <xdr:spPr>
        <a:xfrm flipV="1">
          <a:off x="4634865" y="17232630"/>
          <a:ext cx="0" cy="1346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66312</xdr:rowOff>
    </xdr:from>
    <xdr:ext cx="405111" cy="259045"/>
    <xdr:sp macro="" textlink="">
      <xdr:nvSpPr>
        <xdr:cNvPr id="399" name="【港湾・漁港】&#10;有形固定資産減価償却率最小値テキスト"/>
        <xdr:cNvSpPr txBox="1"/>
      </xdr:nvSpPr>
      <xdr:spPr>
        <a:xfrm>
          <a:off x="4673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62485</xdr:rowOff>
    </xdr:from>
    <xdr:to>
      <xdr:col>24</xdr:col>
      <xdr:colOff>152400</xdr:colOff>
      <xdr:row>108</xdr:row>
      <xdr:rowOff>62485</xdr:rowOff>
    </xdr:to>
    <xdr:cxnSp macro="">
      <xdr:nvCxnSpPr>
        <xdr:cNvPr id="400" name="直線コネクタ 399"/>
        <xdr:cNvCxnSpPr/>
      </xdr:nvCxnSpPr>
      <xdr:spPr>
        <a:xfrm>
          <a:off x="4546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401" name="【港湾・漁港】&#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402" name="直線コネクタ 401"/>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136414</xdr:rowOff>
    </xdr:from>
    <xdr:ext cx="405111" cy="259045"/>
    <xdr:sp macro="" textlink="">
      <xdr:nvSpPr>
        <xdr:cNvPr id="403" name="【港湾・漁港】&#10;有形固定資産減価償却率平均値テキスト"/>
        <xdr:cNvSpPr txBox="1"/>
      </xdr:nvSpPr>
      <xdr:spPr>
        <a:xfrm>
          <a:off x="4673600" y="17967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157987</xdr:rowOff>
    </xdr:from>
    <xdr:to>
      <xdr:col>24</xdr:col>
      <xdr:colOff>114300</xdr:colOff>
      <xdr:row>105</xdr:row>
      <xdr:rowOff>88137</xdr:rowOff>
    </xdr:to>
    <xdr:sp macro="" textlink="">
      <xdr:nvSpPr>
        <xdr:cNvPr id="404" name="フローチャート: 判断 403"/>
        <xdr:cNvSpPr/>
      </xdr:nvSpPr>
      <xdr:spPr>
        <a:xfrm>
          <a:off x="4584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130556</xdr:rowOff>
    </xdr:from>
    <xdr:to>
      <xdr:col>20</xdr:col>
      <xdr:colOff>38100</xdr:colOff>
      <xdr:row>105</xdr:row>
      <xdr:rowOff>60706</xdr:rowOff>
    </xdr:to>
    <xdr:sp macro="" textlink="">
      <xdr:nvSpPr>
        <xdr:cNvPr id="405" name="フローチャート: 判断 404"/>
        <xdr:cNvSpPr/>
      </xdr:nvSpPr>
      <xdr:spPr>
        <a:xfrm>
          <a:off x="3746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52832</xdr:rowOff>
    </xdr:from>
    <xdr:to>
      <xdr:col>15</xdr:col>
      <xdr:colOff>101600</xdr:colOff>
      <xdr:row>102</xdr:row>
      <xdr:rowOff>154432</xdr:rowOff>
    </xdr:to>
    <xdr:sp macro="" textlink="">
      <xdr:nvSpPr>
        <xdr:cNvPr id="406" name="フローチャート: 判断 405"/>
        <xdr:cNvSpPr/>
      </xdr:nvSpPr>
      <xdr:spPr>
        <a:xfrm>
          <a:off x="2857500" y="1754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130556</xdr:rowOff>
    </xdr:from>
    <xdr:to>
      <xdr:col>10</xdr:col>
      <xdr:colOff>165100</xdr:colOff>
      <xdr:row>104</xdr:row>
      <xdr:rowOff>60706</xdr:rowOff>
    </xdr:to>
    <xdr:sp macro="" textlink="">
      <xdr:nvSpPr>
        <xdr:cNvPr id="407" name="フローチャート: 判断 406"/>
        <xdr:cNvSpPr/>
      </xdr:nvSpPr>
      <xdr:spPr>
        <a:xfrm>
          <a:off x="1968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121413</xdr:rowOff>
    </xdr:from>
    <xdr:to>
      <xdr:col>6</xdr:col>
      <xdr:colOff>38100</xdr:colOff>
      <xdr:row>104</xdr:row>
      <xdr:rowOff>51563</xdr:rowOff>
    </xdr:to>
    <xdr:sp macro="" textlink="">
      <xdr:nvSpPr>
        <xdr:cNvPr id="408" name="フローチャート: 判断 407"/>
        <xdr:cNvSpPr/>
      </xdr:nvSpPr>
      <xdr:spPr>
        <a:xfrm>
          <a:off x="1079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27687</xdr:rowOff>
    </xdr:from>
    <xdr:to>
      <xdr:col>24</xdr:col>
      <xdr:colOff>114300</xdr:colOff>
      <xdr:row>104</xdr:row>
      <xdr:rowOff>129287</xdr:rowOff>
    </xdr:to>
    <xdr:sp macro="" textlink="">
      <xdr:nvSpPr>
        <xdr:cNvPr id="414" name="楕円 413"/>
        <xdr:cNvSpPr/>
      </xdr:nvSpPr>
      <xdr:spPr>
        <a:xfrm>
          <a:off x="45847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50564</xdr:rowOff>
    </xdr:from>
    <xdr:ext cx="405111" cy="259045"/>
    <xdr:sp macro="" textlink="">
      <xdr:nvSpPr>
        <xdr:cNvPr id="415" name="【港湾・漁港】&#10;有形固定資産減価償却率該当値テキスト"/>
        <xdr:cNvSpPr txBox="1"/>
      </xdr:nvSpPr>
      <xdr:spPr>
        <a:xfrm>
          <a:off x="4673600" y="17709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155702</xdr:rowOff>
    </xdr:from>
    <xdr:to>
      <xdr:col>20</xdr:col>
      <xdr:colOff>38100</xdr:colOff>
      <xdr:row>104</xdr:row>
      <xdr:rowOff>85852</xdr:rowOff>
    </xdr:to>
    <xdr:sp macro="" textlink="">
      <xdr:nvSpPr>
        <xdr:cNvPr id="416" name="楕円 415"/>
        <xdr:cNvSpPr/>
      </xdr:nvSpPr>
      <xdr:spPr>
        <a:xfrm>
          <a:off x="3746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35052</xdr:rowOff>
    </xdr:from>
    <xdr:to>
      <xdr:col>24</xdr:col>
      <xdr:colOff>63500</xdr:colOff>
      <xdr:row>104</xdr:row>
      <xdr:rowOff>78487</xdr:rowOff>
    </xdr:to>
    <xdr:cxnSp macro="">
      <xdr:nvCxnSpPr>
        <xdr:cNvPr id="417" name="直線コネクタ 416"/>
        <xdr:cNvCxnSpPr/>
      </xdr:nvCxnSpPr>
      <xdr:spPr>
        <a:xfrm>
          <a:off x="3797300" y="178658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109982</xdr:rowOff>
    </xdr:from>
    <xdr:to>
      <xdr:col>15</xdr:col>
      <xdr:colOff>101600</xdr:colOff>
      <xdr:row>104</xdr:row>
      <xdr:rowOff>40132</xdr:rowOff>
    </xdr:to>
    <xdr:sp macro="" textlink="">
      <xdr:nvSpPr>
        <xdr:cNvPr id="418" name="楕円 417"/>
        <xdr:cNvSpPr/>
      </xdr:nvSpPr>
      <xdr:spPr>
        <a:xfrm>
          <a:off x="2857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160782</xdr:rowOff>
    </xdr:from>
    <xdr:to>
      <xdr:col>19</xdr:col>
      <xdr:colOff>177800</xdr:colOff>
      <xdr:row>104</xdr:row>
      <xdr:rowOff>35052</xdr:rowOff>
    </xdr:to>
    <xdr:cxnSp macro="">
      <xdr:nvCxnSpPr>
        <xdr:cNvPr id="419" name="直線コネクタ 418"/>
        <xdr:cNvCxnSpPr/>
      </xdr:nvCxnSpPr>
      <xdr:spPr>
        <a:xfrm>
          <a:off x="2908300" y="17820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20" name="楕円 419"/>
        <xdr:cNvSpPr/>
      </xdr:nvSpPr>
      <xdr:spPr>
        <a:xfrm>
          <a:off x="1968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115063</xdr:rowOff>
    </xdr:from>
    <xdr:to>
      <xdr:col>15</xdr:col>
      <xdr:colOff>50800</xdr:colOff>
      <xdr:row>103</xdr:row>
      <xdr:rowOff>160782</xdr:rowOff>
    </xdr:to>
    <xdr:cxnSp macro="">
      <xdr:nvCxnSpPr>
        <xdr:cNvPr id="421" name="直線コネクタ 420"/>
        <xdr:cNvCxnSpPr/>
      </xdr:nvCxnSpPr>
      <xdr:spPr>
        <a:xfrm>
          <a:off x="2019300" y="177744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18542</xdr:rowOff>
    </xdr:from>
    <xdr:to>
      <xdr:col>6</xdr:col>
      <xdr:colOff>38100</xdr:colOff>
      <xdr:row>103</xdr:row>
      <xdr:rowOff>120142</xdr:rowOff>
    </xdr:to>
    <xdr:sp macro="" textlink="">
      <xdr:nvSpPr>
        <xdr:cNvPr id="422" name="楕円 421"/>
        <xdr:cNvSpPr/>
      </xdr:nvSpPr>
      <xdr:spPr>
        <a:xfrm>
          <a:off x="1079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69342</xdr:rowOff>
    </xdr:from>
    <xdr:to>
      <xdr:col>10</xdr:col>
      <xdr:colOff>114300</xdr:colOff>
      <xdr:row>103</xdr:row>
      <xdr:rowOff>115063</xdr:rowOff>
    </xdr:to>
    <xdr:cxnSp macro="">
      <xdr:nvCxnSpPr>
        <xdr:cNvPr id="423" name="直線コネクタ 422"/>
        <xdr:cNvCxnSpPr/>
      </xdr:nvCxnSpPr>
      <xdr:spPr>
        <a:xfrm>
          <a:off x="1130300" y="177286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51833</xdr:rowOff>
    </xdr:from>
    <xdr:ext cx="405111" cy="259045"/>
    <xdr:sp macro="" textlink="">
      <xdr:nvSpPr>
        <xdr:cNvPr id="424" name="n_1aveValue【港湾・漁港】&#10;有形固定資産減価償却率"/>
        <xdr:cNvSpPr txBox="1"/>
      </xdr:nvSpPr>
      <xdr:spPr>
        <a:xfrm>
          <a:off x="3582044"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170959</xdr:rowOff>
    </xdr:from>
    <xdr:ext cx="405111" cy="259045"/>
    <xdr:sp macro="" textlink="">
      <xdr:nvSpPr>
        <xdr:cNvPr id="425" name="n_2aveValue【港湾・漁港】&#10;有形固定資産減価償却率"/>
        <xdr:cNvSpPr txBox="1"/>
      </xdr:nvSpPr>
      <xdr:spPr>
        <a:xfrm>
          <a:off x="2705744"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51833</xdr:rowOff>
    </xdr:from>
    <xdr:ext cx="405111" cy="259045"/>
    <xdr:sp macro="" textlink="">
      <xdr:nvSpPr>
        <xdr:cNvPr id="426" name="n_3aveValue【港湾・漁港】&#10;有形固定資産減価償却率"/>
        <xdr:cNvSpPr txBox="1"/>
      </xdr:nvSpPr>
      <xdr:spPr>
        <a:xfrm>
          <a:off x="1816744" y="178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42690</xdr:rowOff>
    </xdr:from>
    <xdr:ext cx="405111" cy="259045"/>
    <xdr:sp macro="" textlink="">
      <xdr:nvSpPr>
        <xdr:cNvPr id="427" name="n_4aveValue【港湾・漁港】&#10;有形固定資産減価償却率"/>
        <xdr:cNvSpPr txBox="1"/>
      </xdr:nvSpPr>
      <xdr:spPr>
        <a:xfrm>
          <a:off x="927744"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102379</xdr:rowOff>
    </xdr:from>
    <xdr:ext cx="405111" cy="259045"/>
    <xdr:sp macro="" textlink="">
      <xdr:nvSpPr>
        <xdr:cNvPr id="428" name="n_1mainValue【港湾・漁港】&#10;有形固定資産減価償却率"/>
        <xdr:cNvSpPr txBox="1"/>
      </xdr:nvSpPr>
      <xdr:spPr>
        <a:xfrm>
          <a:off x="35820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31259</xdr:rowOff>
    </xdr:from>
    <xdr:ext cx="405111" cy="259045"/>
    <xdr:sp macro="" textlink="">
      <xdr:nvSpPr>
        <xdr:cNvPr id="429" name="n_2mainValue【港湾・漁港】&#10;有形固定資産減価償却率"/>
        <xdr:cNvSpPr txBox="1"/>
      </xdr:nvSpPr>
      <xdr:spPr>
        <a:xfrm>
          <a:off x="2705744" y="1786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10940</xdr:rowOff>
    </xdr:from>
    <xdr:ext cx="405111" cy="259045"/>
    <xdr:sp macro="" textlink="">
      <xdr:nvSpPr>
        <xdr:cNvPr id="430" name="n_3mainValue【港湾・漁港】&#10;有形固定資産減価償却率"/>
        <xdr:cNvSpPr txBox="1"/>
      </xdr:nvSpPr>
      <xdr:spPr>
        <a:xfrm>
          <a:off x="1816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136669</xdr:rowOff>
    </xdr:from>
    <xdr:ext cx="405111" cy="259045"/>
    <xdr:sp macro="" textlink="">
      <xdr:nvSpPr>
        <xdr:cNvPr id="431" name="n_4mainValue【港湾・漁港】&#10;有形固定資産減価償却率"/>
        <xdr:cNvSpPr txBox="1"/>
      </xdr:nvSpPr>
      <xdr:spPr>
        <a:xfrm>
          <a:off x="927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121310</xdr:rowOff>
    </xdr:from>
    <xdr:to>
      <xdr:col>54</xdr:col>
      <xdr:colOff>189865</xdr:colOff>
      <xdr:row>108</xdr:row>
      <xdr:rowOff>71168</xdr:rowOff>
    </xdr:to>
    <xdr:cxnSp macro="">
      <xdr:nvCxnSpPr>
        <xdr:cNvPr id="453" name="直線コネクタ 452"/>
        <xdr:cNvCxnSpPr/>
      </xdr:nvCxnSpPr>
      <xdr:spPr>
        <a:xfrm flipV="1">
          <a:off x="10476865" y="17437760"/>
          <a:ext cx="0" cy="115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74995</xdr:rowOff>
    </xdr:from>
    <xdr:ext cx="534377" cy="259045"/>
    <xdr:sp macro="" textlink="">
      <xdr:nvSpPr>
        <xdr:cNvPr id="454" name="【港湾・漁港】&#10;一人当たり有形固定資産（償却資産）額最小値テキスト"/>
        <xdr:cNvSpPr txBox="1"/>
      </xdr:nvSpPr>
      <xdr:spPr>
        <a:xfrm>
          <a:off x="10515600" y="185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71168</xdr:rowOff>
    </xdr:from>
    <xdr:to>
      <xdr:col>55</xdr:col>
      <xdr:colOff>88900</xdr:colOff>
      <xdr:row>108</xdr:row>
      <xdr:rowOff>71168</xdr:rowOff>
    </xdr:to>
    <xdr:cxnSp macro="">
      <xdr:nvCxnSpPr>
        <xdr:cNvPr id="455" name="直線コネクタ 454"/>
        <xdr:cNvCxnSpPr/>
      </xdr:nvCxnSpPr>
      <xdr:spPr>
        <a:xfrm>
          <a:off x="10388600" y="1858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67987</xdr:rowOff>
    </xdr:from>
    <xdr:ext cx="690189" cy="259045"/>
    <xdr:sp macro="" textlink="">
      <xdr:nvSpPr>
        <xdr:cNvPr id="456" name="【港湾・漁港】&#10;一人当たり有形固定資産（償却資産）額最大値テキスト"/>
        <xdr:cNvSpPr txBox="1"/>
      </xdr:nvSpPr>
      <xdr:spPr>
        <a:xfrm>
          <a:off x="10515600" y="172129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121310</xdr:rowOff>
    </xdr:from>
    <xdr:to>
      <xdr:col>55</xdr:col>
      <xdr:colOff>88900</xdr:colOff>
      <xdr:row>101</xdr:row>
      <xdr:rowOff>121310</xdr:rowOff>
    </xdr:to>
    <xdr:cxnSp macro="">
      <xdr:nvCxnSpPr>
        <xdr:cNvPr id="457" name="直線コネクタ 456"/>
        <xdr:cNvCxnSpPr/>
      </xdr:nvCxnSpPr>
      <xdr:spPr>
        <a:xfrm>
          <a:off x="10388600" y="17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26573</xdr:rowOff>
    </xdr:from>
    <xdr:ext cx="599010" cy="259045"/>
    <xdr:sp macro="" textlink="">
      <xdr:nvSpPr>
        <xdr:cNvPr id="458" name="【港湾・漁港】&#10;一人当たり有形固定資産（償却資産）額平均値テキスト"/>
        <xdr:cNvSpPr txBox="1"/>
      </xdr:nvSpPr>
      <xdr:spPr>
        <a:xfrm>
          <a:off x="10515600" y="18200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3696</xdr:rowOff>
    </xdr:from>
    <xdr:to>
      <xdr:col>55</xdr:col>
      <xdr:colOff>50800</xdr:colOff>
      <xdr:row>107</xdr:row>
      <xdr:rowOff>105296</xdr:rowOff>
    </xdr:to>
    <xdr:sp macro="" textlink="">
      <xdr:nvSpPr>
        <xdr:cNvPr id="459" name="フローチャート: 判断 458"/>
        <xdr:cNvSpPr/>
      </xdr:nvSpPr>
      <xdr:spPr>
        <a:xfrm>
          <a:off x="10426700" y="1834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136976</xdr:rowOff>
    </xdr:from>
    <xdr:to>
      <xdr:col>50</xdr:col>
      <xdr:colOff>165100</xdr:colOff>
      <xdr:row>107</xdr:row>
      <xdr:rowOff>67126</xdr:rowOff>
    </xdr:to>
    <xdr:sp macro="" textlink="">
      <xdr:nvSpPr>
        <xdr:cNvPr id="460" name="フローチャート: 判断 459"/>
        <xdr:cNvSpPr/>
      </xdr:nvSpPr>
      <xdr:spPr>
        <a:xfrm>
          <a:off x="9588500" y="183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461" name="フローチャート: 判断 460"/>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462" name="フローチャート: 判断 461"/>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463" name="フローチャート: 判断 462"/>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154184</xdr:rowOff>
    </xdr:from>
    <xdr:to>
      <xdr:col>55</xdr:col>
      <xdr:colOff>50800</xdr:colOff>
      <xdr:row>108</xdr:row>
      <xdr:rowOff>84334</xdr:rowOff>
    </xdr:to>
    <xdr:sp macro="" textlink="">
      <xdr:nvSpPr>
        <xdr:cNvPr id="469" name="楕円 468"/>
        <xdr:cNvSpPr/>
      </xdr:nvSpPr>
      <xdr:spPr>
        <a:xfrm>
          <a:off x="10426700" y="184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69111</xdr:rowOff>
    </xdr:from>
    <xdr:ext cx="534377" cy="259045"/>
    <xdr:sp macro="" textlink="">
      <xdr:nvSpPr>
        <xdr:cNvPr id="470" name="【港湾・漁港】&#10;一人当たり有形固定資産（償却資産）額該当値テキスト"/>
        <xdr:cNvSpPr txBox="1"/>
      </xdr:nvSpPr>
      <xdr:spPr>
        <a:xfrm>
          <a:off x="10515600" y="18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155054</xdr:rowOff>
    </xdr:from>
    <xdr:to>
      <xdr:col>50</xdr:col>
      <xdr:colOff>165100</xdr:colOff>
      <xdr:row>108</xdr:row>
      <xdr:rowOff>85204</xdr:rowOff>
    </xdr:to>
    <xdr:sp macro="" textlink="">
      <xdr:nvSpPr>
        <xdr:cNvPr id="471" name="楕円 470"/>
        <xdr:cNvSpPr/>
      </xdr:nvSpPr>
      <xdr:spPr>
        <a:xfrm>
          <a:off x="9588500" y="185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33534</xdr:rowOff>
    </xdr:from>
    <xdr:to>
      <xdr:col>55</xdr:col>
      <xdr:colOff>0</xdr:colOff>
      <xdr:row>108</xdr:row>
      <xdr:rowOff>34404</xdr:rowOff>
    </xdr:to>
    <xdr:cxnSp macro="">
      <xdr:nvCxnSpPr>
        <xdr:cNvPr id="472" name="直線コネクタ 471"/>
        <xdr:cNvCxnSpPr/>
      </xdr:nvCxnSpPr>
      <xdr:spPr>
        <a:xfrm flipV="1">
          <a:off x="9639300" y="18550134"/>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155798</xdr:rowOff>
    </xdr:from>
    <xdr:to>
      <xdr:col>46</xdr:col>
      <xdr:colOff>38100</xdr:colOff>
      <xdr:row>108</xdr:row>
      <xdr:rowOff>85948</xdr:rowOff>
    </xdr:to>
    <xdr:sp macro="" textlink="">
      <xdr:nvSpPr>
        <xdr:cNvPr id="473" name="楕円 472"/>
        <xdr:cNvSpPr/>
      </xdr:nvSpPr>
      <xdr:spPr>
        <a:xfrm>
          <a:off x="8699500" y="185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34404</xdr:rowOff>
    </xdr:from>
    <xdr:to>
      <xdr:col>50</xdr:col>
      <xdr:colOff>114300</xdr:colOff>
      <xdr:row>108</xdr:row>
      <xdr:rowOff>35148</xdr:rowOff>
    </xdr:to>
    <xdr:cxnSp macro="">
      <xdr:nvCxnSpPr>
        <xdr:cNvPr id="474" name="直線コネクタ 473"/>
        <xdr:cNvCxnSpPr/>
      </xdr:nvCxnSpPr>
      <xdr:spPr>
        <a:xfrm flipV="1">
          <a:off x="8750300" y="18551004"/>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156544</xdr:rowOff>
    </xdr:from>
    <xdr:to>
      <xdr:col>41</xdr:col>
      <xdr:colOff>101600</xdr:colOff>
      <xdr:row>108</xdr:row>
      <xdr:rowOff>86694</xdr:rowOff>
    </xdr:to>
    <xdr:sp macro="" textlink="">
      <xdr:nvSpPr>
        <xdr:cNvPr id="475" name="楕円 474"/>
        <xdr:cNvSpPr/>
      </xdr:nvSpPr>
      <xdr:spPr>
        <a:xfrm>
          <a:off x="7810500" y="18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35148</xdr:rowOff>
    </xdr:from>
    <xdr:to>
      <xdr:col>45</xdr:col>
      <xdr:colOff>177800</xdr:colOff>
      <xdr:row>108</xdr:row>
      <xdr:rowOff>35894</xdr:rowOff>
    </xdr:to>
    <xdr:cxnSp macro="">
      <xdr:nvCxnSpPr>
        <xdr:cNvPr id="476" name="直線コネクタ 475"/>
        <xdr:cNvCxnSpPr/>
      </xdr:nvCxnSpPr>
      <xdr:spPr>
        <a:xfrm flipV="1">
          <a:off x="7861300" y="18551748"/>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157322</xdr:rowOff>
    </xdr:from>
    <xdr:to>
      <xdr:col>36</xdr:col>
      <xdr:colOff>165100</xdr:colOff>
      <xdr:row>108</xdr:row>
      <xdr:rowOff>87472</xdr:rowOff>
    </xdr:to>
    <xdr:sp macro="" textlink="">
      <xdr:nvSpPr>
        <xdr:cNvPr id="477" name="楕円 476"/>
        <xdr:cNvSpPr/>
      </xdr:nvSpPr>
      <xdr:spPr>
        <a:xfrm>
          <a:off x="6921500" y="1850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35894</xdr:rowOff>
    </xdr:from>
    <xdr:to>
      <xdr:col>41</xdr:col>
      <xdr:colOff>50800</xdr:colOff>
      <xdr:row>108</xdr:row>
      <xdr:rowOff>36672</xdr:rowOff>
    </xdr:to>
    <xdr:cxnSp macro="">
      <xdr:nvCxnSpPr>
        <xdr:cNvPr id="478" name="直線コネクタ 477"/>
        <xdr:cNvCxnSpPr/>
      </xdr:nvCxnSpPr>
      <xdr:spPr>
        <a:xfrm flipV="1">
          <a:off x="6972300" y="18552494"/>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83653</xdr:rowOff>
    </xdr:from>
    <xdr:ext cx="599010" cy="259045"/>
    <xdr:sp macro="" textlink="">
      <xdr:nvSpPr>
        <xdr:cNvPr id="479" name="n_1aveValue【港湾・漁港】&#10;一人当たり有形固定資産（償却資産）額"/>
        <xdr:cNvSpPr txBox="1"/>
      </xdr:nvSpPr>
      <xdr:spPr>
        <a:xfrm>
          <a:off x="9327095" y="1808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480" name="n_2aveValue【港湾・漁港】&#10;一人当たり有形固定資産（償却資産）額"/>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481" name="n_3aveValue【港湾・漁港】&#10;一人当たり有形固定資産（償却資産）額"/>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482" name="n_4aveValue【港湾・漁港】&#10;一人当たり有形固定資産（償却資産）額"/>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76331</xdr:rowOff>
    </xdr:from>
    <xdr:ext cx="534377" cy="259045"/>
    <xdr:sp macro="" textlink="">
      <xdr:nvSpPr>
        <xdr:cNvPr id="483" name="n_1mainValue【港湾・漁港】&#10;一人当たり有形固定資産（償却資産）額"/>
        <xdr:cNvSpPr txBox="1"/>
      </xdr:nvSpPr>
      <xdr:spPr>
        <a:xfrm>
          <a:off x="9359411" y="185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77075</xdr:rowOff>
    </xdr:from>
    <xdr:ext cx="534377" cy="259045"/>
    <xdr:sp macro="" textlink="">
      <xdr:nvSpPr>
        <xdr:cNvPr id="484" name="n_2mainValue【港湾・漁港】&#10;一人当たり有形固定資産（償却資産）額"/>
        <xdr:cNvSpPr txBox="1"/>
      </xdr:nvSpPr>
      <xdr:spPr>
        <a:xfrm>
          <a:off x="8483111" y="185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77821</xdr:rowOff>
    </xdr:from>
    <xdr:ext cx="534377" cy="259045"/>
    <xdr:sp macro="" textlink="">
      <xdr:nvSpPr>
        <xdr:cNvPr id="485" name="n_3mainValue【港湾・漁港】&#10;一人当たり有形固定資産（償却資産）額"/>
        <xdr:cNvSpPr txBox="1"/>
      </xdr:nvSpPr>
      <xdr:spPr>
        <a:xfrm>
          <a:off x="7594111" y="185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78599</xdr:rowOff>
    </xdr:from>
    <xdr:ext cx="534377" cy="259045"/>
    <xdr:sp macro="" textlink="">
      <xdr:nvSpPr>
        <xdr:cNvPr id="486" name="n_4mainValue【港湾・漁港】&#10;一人当たり有形固定資産（償却資産）額"/>
        <xdr:cNvSpPr txBox="1"/>
      </xdr:nvSpPr>
      <xdr:spPr>
        <a:xfrm>
          <a:off x="6705111" y="1859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8" name="直線コネクタ 49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9" name="テキスト ボックス 49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0" name="直線コネクタ 49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1" name="テキスト ボックス 50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2" name="直線コネクタ 50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3" name="テキスト ボックス 50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4" name="直線コネクタ 50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5" name="テキスト ボックス 50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6" name="直線コネクタ 50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7" name="テキスト ボックス 50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8" name="直線コネクタ 50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9" name="テキスト ボックス 50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512" name="直線コネクタ 511"/>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4" name="直線コネクタ 51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515" name="【認定こども園・幼稚園・保育所】&#10;有形固定資産減価償却率最大値テキスト"/>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516" name="直線コネクタ 515"/>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7" name="【認定こども園・幼稚園・保育所】&#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18" name="フローチャート: 判断 517"/>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519" name="フローチャート: 判断 518"/>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520" name="フローチャート: 判断 519"/>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521" name="フローチャート: 判断 520"/>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2" name="フローチャート: 判断 52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128270</xdr:rowOff>
    </xdr:from>
    <xdr:to>
      <xdr:col>85</xdr:col>
      <xdr:colOff>177800</xdr:colOff>
      <xdr:row>42</xdr:row>
      <xdr:rowOff>58420</xdr:rowOff>
    </xdr:to>
    <xdr:sp macro="" textlink="">
      <xdr:nvSpPr>
        <xdr:cNvPr id="528" name="楕円 527"/>
        <xdr:cNvSpPr/>
      </xdr:nvSpPr>
      <xdr:spPr>
        <a:xfrm>
          <a:off x="16268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43197</xdr:rowOff>
    </xdr:from>
    <xdr:ext cx="405111" cy="259045"/>
    <xdr:sp macro="" textlink="">
      <xdr:nvSpPr>
        <xdr:cNvPr id="529" name="【認定こども園・幼稚園・保育所】&#10;有形固定資産減価償却率該当値テキスト"/>
        <xdr:cNvSpPr txBox="1"/>
      </xdr:nvSpPr>
      <xdr:spPr>
        <a:xfrm>
          <a:off x="16357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120106</xdr:rowOff>
    </xdr:from>
    <xdr:to>
      <xdr:col>81</xdr:col>
      <xdr:colOff>101600</xdr:colOff>
      <xdr:row>42</xdr:row>
      <xdr:rowOff>50256</xdr:rowOff>
    </xdr:to>
    <xdr:sp macro="" textlink="">
      <xdr:nvSpPr>
        <xdr:cNvPr id="530" name="楕円 529"/>
        <xdr:cNvSpPr/>
      </xdr:nvSpPr>
      <xdr:spPr>
        <a:xfrm>
          <a:off x="15430500" y="71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170906</xdr:rowOff>
    </xdr:from>
    <xdr:to>
      <xdr:col>85</xdr:col>
      <xdr:colOff>127000</xdr:colOff>
      <xdr:row>42</xdr:row>
      <xdr:rowOff>7620</xdr:rowOff>
    </xdr:to>
    <xdr:cxnSp macro="">
      <xdr:nvCxnSpPr>
        <xdr:cNvPr id="531" name="直線コネクタ 530"/>
        <xdr:cNvCxnSpPr/>
      </xdr:nvCxnSpPr>
      <xdr:spPr>
        <a:xfrm>
          <a:off x="15481300" y="720035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162560</xdr:rowOff>
    </xdr:from>
    <xdr:to>
      <xdr:col>76</xdr:col>
      <xdr:colOff>165100</xdr:colOff>
      <xdr:row>42</xdr:row>
      <xdr:rowOff>92710</xdr:rowOff>
    </xdr:to>
    <xdr:sp macro="" textlink="">
      <xdr:nvSpPr>
        <xdr:cNvPr id="532" name="楕円 531"/>
        <xdr:cNvSpPr/>
      </xdr:nvSpPr>
      <xdr:spPr>
        <a:xfrm>
          <a:off x="14541500" y="71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170906</xdr:rowOff>
    </xdr:from>
    <xdr:to>
      <xdr:col>81</xdr:col>
      <xdr:colOff>50800</xdr:colOff>
      <xdr:row>42</xdr:row>
      <xdr:rowOff>41910</xdr:rowOff>
    </xdr:to>
    <xdr:cxnSp macro="">
      <xdr:nvCxnSpPr>
        <xdr:cNvPr id="533" name="直線コネクタ 532"/>
        <xdr:cNvCxnSpPr/>
      </xdr:nvCxnSpPr>
      <xdr:spPr>
        <a:xfrm flipV="1">
          <a:off x="14592300" y="72003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157662</xdr:rowOff>
    </xdr:from>
    <xdr:to>
      <xdr:col>72</xdr:col>
      <xdr:colOff>38100</xdr:colOff>
      <xdr:row>42</xdr:row>
      <xdr:rowOff>87812</xdr:rowOff>
    </xdr:to>
    <xdr:sp macro="" textlink="">
      <xdr:nvSpPr>
        <xdr:cNvPr id="534" name="楕円 533"/>
        <xdr:cNvSpPr/>
      </xdr:nvSpPr>
      <xdr:spPr>
        <a:xfrm>
          <a:off x="13652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37012</xdr:rowOff>
    </xdr:from>
    <xdr:to>
      <xdr:col>76</xdr:col>
      <xdr:colOff>114300</xdr:colOff>
      <xdr:row>42</xdr:row>
      <xdr:rowOff>41910</xdr:rowOff>
    </xdr:to>
    <xdr:cxnSp macro="">
      <xdr:nvCxnSpPr>
        <xdr:cNvPr id="535" name="直線コネクタ 534"/>
        <xdr:cNvCxnSpPr/>
      </xdr:nvCxnSpPr>
      <xdr:spPr>
        <a:xfrm>
          <a:off x="13703300" y="72379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154396</xdr:rowOff>
    </xdr:from>
    <xdr:to>
      <xdr:col>67</xdr:col>
      <xdr:colOff>101600</xdr:colOff>
      <xdr:row>42</xdr:row>
      <xdr:rowOff>84546</xdr:rowOff>
    </xdr:to>
    <xdr:sp macro="" textlink="">
      <xdr:nvSpPr>
        <xdr:cNvPr id="536" name="楕円 535"/>
        <xdr:cNvSpPr/>
      </xdr:nvSpPr>
      <xdr:spPr>
        <a:xfrm>
          <a:off x="12763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33746</xdr:rowOff>
    </xdr:from>
    <xdr:to>
      <xdr:col>71</xdr:col>
      <xdr:colOff>177800</xdr:colOff>
      <xdr:row>42</xdr:row>
      <xdr:rowOff>37012</xdr:rowOff>
    </xdr:to>
    <xdr:cxnSp macro="">
      <xdr:nvCxnSpPr>
        <xdr:cNvPr id="537" name="直線コネクタ 536"/>
        <xdr:cNvCxnSpPr/>
      </xdr:nvCxnSpPr>
      <xdr:spPr>
        <a:xfrm>
          <a:off x="12814300" y="72346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538" name="n_1aveValue【認定こども園・幼稚園・保育所】&#10;有形固定資産減価償却率"/>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539" name="n_2aveValue【認定こども園・幼稚園・保育所】&#10;有形固定資産減価償却率"/>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540" name="n_3aveValue【認定こども園・幼稚園・保育所】&#10;有形固定資産減価償却率"/>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1" name="n_4aveValue【認定こども園・幼稚園・保育所】&#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41383</xdr:rowOff>
    </xdr:from>
    <xdr:ext cx="405111" cy="259045"/>
    <xdr:sp macro="" textlink="">
      <xdr:nvSpPr>
        <xdr:cNvPr id="542" name="n_1mainValue【認定こども園・幼稚園・保育所】&#10;有形固定資産減価償却率"/>
        <xdr:cNvSpPr txBox="1"/>
      </xdr:nvSpPr>
      <xdr:spPr>
        <a:xfrm>
          <a:off x="15266044" y="724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83837</xdr:rowOff>
    </xdr:from>
    <xdr:ext cx="405111" cy="259045"/>
    <xdr:sp macro="" textlink="">
      <xdr:nvSpPr>
        <xdr:cNvPr id="543" name="n_2mainValue【認定こども園・幼稚園・保育所】&#10;有形固定資産減価償却率"/>
        <xdr:cNvSpPr txBox="1"/>
      </xdr:nvSpPr>
      <xdr:spPr>
        <a:xfrm>
          <a:off x="14389744"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78939</xdr:rowOff>
    </xdr:from>
    <xdr:ext cx="405111" cy="259045"/>
    <xdr:sp macro="" textlink="">
      <xdr:nvSpPr>
        <xdr:cNvPr id="544" name="n_3mainValue【認定こども園・幼稚園・保育所】&#10;有形固定資産減価償却率"/>
        <xdr:cNvSpPr txBox="1"/>
      </xdr:nvSpPr>
      <xdr:spPr>
        <a:xfrm>
          <a:off x="13500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75673</xdr:rowOff>
    </xdr:from>
    <xdr:ext cx="405111" cy="259045"/>
    <xdr:sp macro="" textlink="">
      <xdr:nvSpPr>
        <xdr:cNvPr id="545" name="n_4mainValue【認定こども園・幼稚園・保育所】&#10;有形固定資産減価償却率"/>
        <xdr:cNvSpPr txBox="1"/>
      </xdr:nvSpPr>
      <xdr:spPr>
        <a:xfrm>
          <a:off x="126117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571" name="直線コネクタ 570"/>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572" name="【認定こども園・幼稚園・保育所】&#10;一人当たり面積最小値テキスト"/>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573" name="直線コネクタ 572"/>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574" name="【認定こども園・幼稚園・保育所】&#10;一人当たり面積最大値テキスト"/>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575" name="直線コネクタ 574"/>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156046</xdr:rowOff>
    </xdr:from>
    <xdr:ext cx="469744" cy="259045"/>
    <xdr:sp macro="" textlink="">
      <xdr:nvSpPr>
        <xdr:cNvPr id="576" name="【認定こども園・幼稚園・保育所】&#10;一人当たり面積平均値テキスト"/>
        <xdr:cNvSpPr txBox="1"/>
      </xdr:nvSpPr>
      <xdr:spPr>
        <a:xfrm>
          <a:off x="22199600" y="6499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577" name="フローチャート: 判断 576"/>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578" name="フローチャート: 判断 577"/>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579" name="フローチャート: 判断 578"/>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580" name="フローチャート: 判断 579"/>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581" name="フローチャート: 判断 580"/>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66222</xdr:rowOff>
    </xdr:from>
    <xdr:to>
      <xdr:col>116</xdr:col>
      <xdr:colOff>114300</xdr:colOff>
      <xdr:row>41</xdr:row>
      <xdr:rowOff>167822</xdr:rowOff>
    </xdr:to>
    <xdr:sp macro="" textlink="">
      <xdr:nvSpPr>
        <xdr:cNvPr id="587" name="楕円 586"/>
        <xdr:cNvSpPr/>
      </xdr:nvSpPr>
      <xdr:spPr>
        <a:xfrm>
          <a:off x="22110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152599</xdr:rowOff>
    </xdr:from>
    <xdr:ext cx="469744" cy="259045"/>
    <xdr:sp macro="" textlink="">
      <xdr:nvSpPr>
        <xdr:cNvPr id="588" name="【認定こども園・幼稚園・保育所】&#10;一人当たり面積該当値テキスト"/>
        <xdr:cNvSpPr txBox="1"/>
      </xdr:nvSpPr>
      <xdr:spPr>
        <a:xfrm>
          <a:off x="22199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69487</xdr:rowOff>
    </xdr:from>
    <xdr:to>
      <xdr:col>112</xdr:col>
      <xdr:colOff>38100</xdr:colOff>
      <xdr:row>41</xdr:row>
      <xdr:rowOff>171087</xdr:rowOff>
    </xdr:to>
    <xdr:sp macro="" textlink="">
      <xdr:nvSpPr>
        <xdr:cNvPr id="589" name="楕円 588"/>
        <xdr:cNvSpPr/>
      </xdr:nvSpPr>
      <xdr:spPr>
        <a:xfrm>
          <a:off x="21272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117022</xdr:rowOff>
    </xdr:from>
    <xdr:to>
      <xdr:col>116</xdr:col>
      <xdr:colOff>63500</xdr:colOff>
      <xdr:row>41</xdr:row>
      <xdr:rowOff>120287</xdr:rowOff>
    </xdr:to>
    <xdr:cxnSp macro="">
      <xdr:nvCxnSpPr>
        <xdr:cNvPr id="590" name="直線コネクタ 589"/>
        <xdr:cNvCxnSpPr/>
      </xdr:nvCxnSpPr>
      <xdr:spPr>
        <a:xfrm flipV="1">
          <a:off x="21323300" y="71464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72753</xdr:rowOff>
    </xdr:from>
    <xdr:to>
      <xdr:col>107</xdr:col>
      <xdr:colOff>101600</xdr:colOff>
      <xdr:row>42</xdr:row>
      <xdr:rowOff>2903</xdr:rowOff>
    </xdr:to>
    <xdr:sp macro="" textlink="">
      <xdr:nvSpPr>
        <xdr:cNvPr id="591" name="楕円 590"/>
        <xdr:cNvSpPr/>
      </xdr:nvSpPr>
      <xdr:spPr>
        <a:xfrm>
          <a:off x="20383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120287</xdr:rowOff>
    </xdr:from>
    <xdr:to>
      <xdr:col>111</xdr:col>
      <xdr:colOff>177800</xdr:colOff>
      <xdr:row>41</xdr:row>
      <xdr:rowOff>123553</xdr:rowOff>
    </xdr:to>
    <xdr:cxnSp macro="">
      <xdr:nvCxnSpPr>
        <xdr:cNvPr id="592" name="直線コネクタ 591"/>
        <xdr:cNvCxnSpPr/>
      </xdr:nvCxnSpPr>
      <xdr:spPr>
        <a:xfrm flipV="1">
          <a:off x="20434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76019</xdr:rowOff>
    </xdr:from>
    <xdr:to>
      <xdr:col>102</xdr:col>
      <xdr:colOff>165100</xdr:colOff>
      <xdr:row>42</xdr:row>
      <xdr:rowOff>6169</xdr:rowOff>
    </xdr:to>
    <xdr:sp macro="" textlink="">
      <xdr:nvSpPr>
        <xdr:cNvPr id="593" name="楕円 592"/>
        <xdr:cNvSpPr/>
      </xdr:nvSpPr>
      <xdr:spPr>
        <a:xfrm>
          <a:off x="19494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123553</xdr:rowOff>
    </xdr:from>
    <xdr:to>
      <xdr:col>107</xdr:col>
      <xdr:colOff>50800</xdr:colOff>
      <xdr:row>41</xdr:row>
      <xdr:rowOff>126819</xdr:rowOff>
    </xdr:to>
    <xdr:cxnSp macro="">
      <xdr:nvCxnSpPr>
        <xdr:cNvPr id="594" name="直線コネクタ 593"/>
        <xdr:cNvCxnSpPr/>
      </xdr:nvCxnSpPr>
      <xdr:spPr>
        <a:xfrm flipV="1">
          <a:off x="19545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76019</xdr:rowOff>
    </xdr:from>
    <xdr:to>
      <xdr:col>98</xdr:col>
      <xdr:colOff>38100</xdr:colOff>
      <xdr:row>42</xdr:row>
      <xdr:rowOff>6169</xdr:rowOff>
    </xdr:to>
    <xdr:sp macro="" textlink="">
      <xdr:nvSpPr>
        <xdr:cNvPr id="595" name="楕円 594"/>
        <xdr:cNvSpPr/>
      </xdr:nvSpPr>
      <xdr:spPr>
        <a:xfrm>
          <a:off x="18605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126819</xdr:rowOff>
    </xdr:from>
    <xdr:to>
      <xdr:col>102</xdr:col>
      <xdr:colOff>114300</xdr:colOff>
      <xdr:row>41</xdr:row>
      <xdr:rowOff>126819</xdr:rowOff>
    </xdr:to>
    <xdr:cxnSp macro="">
      <xdr:nvCxnSpPr>
        <xdr:cNvPr id="596" name="直線コネクタ 595"/>
        <xdr:cNvCxnSpPr/>
      </xdr:nvCxnSpPr>
      <xdr:spPr>
        <a:xfrm>
          <a:off x="18656300" y="715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66783</xdr:rowOff>
    </xdr:from>
    <xdr:ext cx="469744" cy="259045"/>
    <xdr:sp macro="" textlink="">
      <xdr:nvSpPr>
        <xdr:cNvPr id="597" name="n_1aveValue【認定こども園・幼稚園・保育所】&#10;一人当たり面積"/>
        <xdr:cNvSpPr txBox="1"/>
      </xdr:nvSpPr>
      <xdr:spPr>
        <a:xfrm>
          <a:off x="21075727" y="641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53720</xdr:rowOff>
    </xdr:from>
    <xdr:ext cx="469744" cy="259045"/>
    <xdr:sp macro="" textlink="">
      <xdr:nvSpPr>
        <xdr:cNvPr id="598" name="n_2aveValue【認定こども園・幼稚園・保育所】&#10;一人当たり面積"/>
        <xdr:cNvSpPr txBox="1"/>
      </xdr:nvSpPr>
      <xdr:spPr>
        <a:xfrm>
          <a:off x="20199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63517</xdr:rowOff>
    </xdr:from>
    <xdr:ext cx="469744" cy="259045"/>
    <xdr:sp macro="" textlink="">
      <xdr:nvSpPr>
        <xdr:cNvPr id="599" name="n_3aveValue【認定こども園・幼稚園・保育所】&#10;一人当たり面積"/>
        <xdr:cNvSpPr txBox="1"/>
      </xdr:nvSpPr>
      <xdr:spPr>
        <a:xfrm>
          <a:off x="19310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600" name="n_4aveValue【認定こども園・幼稚園・保育所】&#10;一人当たり面積"/>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162214</xdr:rowOff>
    </xdr:from>
    <xdr:ext cx="469744" cy="259045"/>
    <xdr:sp macro="" textlink="">
      <xdr:nvSpPr>
        <xdr:cNvPr id="601" name="n_1mainValue【認定こども園・幼稚園・保育所】&#10;一人当たり面積"/>
        <xdr:cNvSpPr txBox="1"/>
      </xdr:nvSpPr>
      <xdr:spPr>
        <a:xfrm>
          <a:off x="21075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165480</xdr:rowOff>
    </xdr:from>
    <xdr:ext cx="469744" cy="259045"/>
    <xdr:sp macro="" textlink="">
      <xdr:nvSpPr>
        <xdr:cNvPr id="602" name="n_2mainValue【認定こども園・幼稚園・保育所】&#10;一人当たり面積"/>
        <xdr:cNvSpPr txBox="1"/>
      </xdr:nvSpPr>
      <xdr:spPr>
        <a:xfrm>
          <a:off x="20199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168746</xdr:rowOff>
    </xdr:from>
    <xdr:ext cx="469744" cy="259045"/>
    <xdr:sp macro="" textlink="">
      <xdr:nvSpPr>
        <xdr:cNvPr id="603" name="n_3mainValue【認定こども園・幼稚園・保育所】&#10;一人当たり面積"/>
        <xdr:cNvSpPr txBox="1"/>
      </xdr:nvSpPr>
      <xdr:spPr>
        <a:xfrm>
          <a:off x="19310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168746</xdr:rowOff>
    </xdr:from>
    <xdr:ext cx="469744" cy="259045"/>
    <xdr:sp macro="" textlink="">
      <xdr:nvSpPr>
        <xdr:cNvPr id="604" name="n_4mainValue【認定こども園・幼稚園・保育所】&#10;一人当たり面積"/>
        <xdr:cNvSpPr txBox="1"/>
      </xdr:nvSpPr>
      <xdr:spPr>
        <a:xfrm>
          <a:off x="18421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7" name="テキスト ボックス 61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7" name="テキスト ボックス 6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629" name="直線コネクタ 628"/>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630" name="【学校施設】&#10;有形固定資産減価償却率最小値テキスト"/>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631" name="直線コネクタ 630"/>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632" name="【学校施設】&#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633" name="直線コネクタ 632"/>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3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35" name="フローチャート: 判断 63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636" name="フローチャート: 判断 635"/>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7" name="フローチャート: 判断 636"/>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638" name="フローチャート: 判断 637"/>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639" name="フローチャート: 判断 638"/>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645" name="楕円 644"/>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646" name="【学校施設】&#10;有形固定資産減価償却率該当値テキスト"/>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647" name="楕円 646"/>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139065</xdr:rowOff>
    </xdr:to>
    <xdr:cxnSp macro="">
      <xdr:nvCxnSpPr>
        <xdr:cNvPr id="648" name="直線コネクタ 647"/>
        <xdr:cNvCxnSpPr/>
      </xdr:nvCxnSpPr>
      <xdr:spPr>
        <a:xfrm>
          <a:off x="15481300" y="10561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649" name="楕円 648"/>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72390</xdr:rowOff>
    </xdr:from>
    <xdr:to>
      <xdr:col>81</xdr:col>
      <xdr:colOff>50800</xdr:colOff>
      <xdr:row>61</xdr:row>
      <xdr:rowOff>102870</xdr:rowOff>
    </xdr:to>
    <xdr:cxnSp macro="">
      <xdr:nvCxnSpPr>
        <xdr:cNvPr id="650" name="直線コネクタ 649"/>
        <xdr:cNvCxnSpPr/>
      </xdr:nvCxnSpPr>
      <xdr:spPr>
        <a:xfrm>
          <a:off x="14592300" y="10530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651" name="楕円 650"/>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72390</xdr:rowOff>
    </xdr:to>
    <xdr:cxnSp macro="">
      <xdr:nvCxnSpPr>
        <xdr:cNvPr id="652" name="直線コネクタ 651"/>
        <xdr:cNvCxnSpPr/>
      </xdr:nvCxnSpPr>
      <xdr:spPr>
        <a:xfrm>
          <a:off x="13703300" y="10492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113030</xdr:rowOff>
    </xdr:from>
    <xdr:to>
      <xdr:col>67</xdr:col>
      <xdr:colOff>101600</xdr:colOff>
      <xdr:row>61</xdr:row>
      <xdr:rowOff>43180</xdr:rowOff>
    </xdr:to>
    <xdr:sp macro="" textlink="">
      <xdr:nvSpPr>
        <xdr:cNvPr id="653" name="楕円 652"/>
        <xdr:cNvSpPr/>
      </xdr:nvSpPr>
      <xdr:spPr>
        <a:xfrm>
          <a:off x="12763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163830</xdr:rowOff>
    </xdr:from>
    <xdr:to>
      <xdr:col>71</xdr:col>
      <xdr:colOff>177800</xdr:colOff>
      <xdr:row>61</xdr:row>
      <xdr:rowOff>34290</xdr:rowOff>
    </xdr:to>
    <xdr:cxnSp macro="">
      <xdr:nvCxnSpPr>
        <xdr:cNvPr id="654" name="直線コネクタ 653"/>
        <xdr:cNvCxnSpPr/>
      </xdr:nvCxnSpPr>
      <xdr:spPr>
        <a:xfrm>
          <a:off x="12814300" y="10450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655" name="n_1aveValue【学校施設】&#10;有形固定資産減価償却率"/>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6"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657" name="n_3ave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658" name="n_4aveValue【学校施設】&#10;有形固定資産減価償却率"/>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659" name="n_1mainValue【学校施設】&#10;有形固定資産減価償却率"/>
        <xdr:cNvSpPr txBox="1"/>
      </xdr:nvSpPr>
      <xdr:spPr>
        <a:xfrm>
          <a:off x="15266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660" name="n_2mainValue【学校施設】&#10;有形固定資産減価償却率"/>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661" name="n_3mainValue【学校施設】&#10;有形固定資産減価償却率"/>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34307</xdr:rowOff>
    </xdr:from>
    <xdr:ext cx="405111" cy="259045"/>
    <xdr:sp macro="" textlink="">
      <xdr:nvSpPr>
        <xdr:cNvPr id="662" name="n_4mainValue【学校施設】&#10;有形固定資産減価償却率"/>
        <xdr:cNvSpPr txBox="1"/>
      </xdr:nvSpPr>
      <xdr:spPr>
        <a:xfrm>
          <a:off x="12611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685" name="直線コネクタ 684"/>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686" name="【学校施設】&#10;一人当たり面積最小値テキスト"/>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687" name="直線コネクタ 686"/>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6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689" name="直線コネクタ 6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690"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691" name="フローチャート: 判断 690"/>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692" name="フローチャート: 判断 691"/>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693" name="フローチャート: 判断 692"/>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694" name="フローチャート: 判断 693"/>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95" name="フローチャート: 判断 694"/>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37440</xdr:rowOff>
    </xdr:from>
    <xdr:to>
      <xdr:col>116</xdr:col>
      <xdr:colOff>114300</xdr:colOff>
      <xdr:row>60</xdr:row>
      <xdr:rowOff>139040</xdr:rowOff>
    </xdr:to>
    <xdr:sp macro="" textlink="">
      <xdr:nvSpPr>
        <xdr:cNvPr id="701" name="楕円 700"/>
        <xdr:cNvSpPr/>
      </xdr:nvSpPr>
      <xdr:spPr>
        <a:xfrm>
          <a:off x="22110700" y="103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60317</xdr:rowOff>
    </xdr:from>
    <xdr:ext cx="469744" cy="259045"/>
    <xdr:sp macro="" textlink="">
      <xdr:nvSpPr>
        <xdr:cNvPr id="702" name="【学校施設】&#10;一人当たり面積該当値テキスト"/>
        <xdr:cNvSpPr txBox="1"/>
      </xdr:nvSpPr>
      <xdr:spPr>
        <a:xfrm>
          <a:off x="22199600" y="101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703" name="楕円 702"/>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88240</xdr:rowOff>
    </xdr:from>
    <xdr:to>
      <xdr:col>116</xdr:col>
      <xdr:colOff>63500</xdr:colOff>
      <xdr:row>60</xdr:row>
      <xdr:rowOff>107442</xdr:rowOff>
    </xdr:to>
    <xdr:cxnSp macro="">
      <xdr:nvCxnSpPr>
        <xdr:cNvPr id="704" name="直線コネクタ 703"/>
        <xdr:cNvCxnSpPr/>
      </xdr:nvCxnSpPr>
      <xdr:spPr>
        <a:xfrm flipV="1">
          <a:off x="21323300" y="10375240"/>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74016</xdr:rowOff>
    </xdr:from>
    <xdr:to>
      <xdr:col>107</xdr:col>
      <xdr:colOff>101600</xdr:colOff>
      <xdr:row>61</xdr:row>
      <xdr:rowOff>4166</xdr:rowOff>
    </xdr:to>
    <xdr:sp macro="" textlink="">
      <xdr:nvSpPr>
        <xdr:cNvPr id="705" name="楕円 704"/>
        <xdr:cNvSpPr/>
      </xdr:nvSpPr>
      <xdr:spPr>
        <a:xfrm>
          <a:off x="20383500" y="103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60</xdr:row>
      <xdr:rowOff>124816</xdr:rowOff>
    </xdr:to>
    <xdr:cxnSp macro="">
      <xdr:nvCxnSpPr>
        <xdr:cNvPr id="706" name="直線コネクタ 705"/>
        <xdr:cNvCxnSpPr/>
      </xdr:nvCxnSpPr>
      <xdr:spPr>
        <a:xfrm flipV="1">
          <a:off x="20434300" y="1039444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91846</xdr:rowOff>
    </xdr:from>
    <xdr:to>
      <xdr:col>102</xdr:col>
      <xdr:colOff>165100</xdr:colOff>
      <xdr:row>61</xdr:row>
      <xdr:rowOff>21996</xdr:rowOff>
    </xdr:to>
    <xdr:sp macro="" textlink="">
      <xdr:nvSpPr>
        <xdr:cNvPr id="707" name="楕円 706"/>
        <xdr:cNvSpPr/>
      </xdr:nvSpPr>
      <xdr:spPr>
        <a:xfrm>
          <a:off x="19494500" y="103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124816</xdr:rowOff>
    </xdr:from>
    <xdr:to>
      <xdr:col>107</xdr:col>
      <xdr:colOff>50800</xdr:colOff>
      <xdr:row>60</xdr:row>
      <xdr:rowOff>142646</xdr:rowOff>
    </xdr:to>
    <xdr:cxnSp macro="">
      <xdr:nvCxnSpPr>
        <xdr:cNvPr id="708" name="直線コネクタ 707"/>
        <xdr:cNvCxnSpPr/>
      </xdr:nvCxnSpPr>
      <xdr:spPr>
        <a:xfrm flipV="1">
          <a:off x="19545300" y="10411816"/>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109677</xdr:rowOff>
    </xdr:from>
    <xdr:to>
      <xdr:col>98</xdr:col>
      <xdr:colOff>38100</xdr:colOff>
      <xdr:row>61</xdr:row>
      <xdr:rowOff>39827</xdr:rowOff>
    </xdr:to>
    <xdr:sp macro="" textlink="">
      <xdr:nvSpPr>
        <xdr:cNvPr id="709" name="楕円 708"/>
        <xdr:cNvSpPr/>
      </xdr:nvSpPr>
      <xdr:spPr>
        <a:xfrm>
          <a:off x="18605500" y="103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142646</xdr:rowOff>
    </xdr:from>
    <xdr:to>
      <xdr:col>102</xdr:col>
      <xdr:colOff>114300</xdr:colOff>
      <xdr:row>60</xdr:row>
      <xdr:rowOff>160477</xdr:rowOff>
    </xdr:to>
    <xdr:cxnSp macro="">
      <xdr:nvCxnSpPr>
        <xdr:cNvPr id="710" name="直線コネクタ 709"/>
        <xdr:cNvCxnSpPr/>
      </xdr:nvCxnSpPr>
      <xdr:spPr>
        <a:xfrm flipV="1">
          <a:off x="18656300" y="1042964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125595</xdr:rowOff>
    </xdr:from>
    <xdr:ext cx="469744" cy="259045"/>
    <xdr:sp macro="" textlink="">
      <xdr:nvSpPr>
        <xdr:cNvPr id="711" name="n_1aveValue【学校施設】&#10;一人当たり面積"/>
        <xdr:cNvSpPr txBox="1"/>
      </xdr:nvSpPr>
      <xdr:spPr>
        <a:xfrm>
          <a:off x="21075727" y="105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124680</xdr:rowOff>
    </xdr:from>
    <xdr:ext cx="469744" cy="259045"/>
    <xdr:sp macro="" textlink="">
      <xdr:nvSpPr>
        <xdr:cNvPr id="712" name="n_2aveValue【学校施設】&#10;一人当たり面積"/>
        <xdr:cNvSpPr txBox="1"/>
      </xdr:nvSpPr>
      <xdr:spPr>
        <a:xfrm>
          <a:off x="20199427" y="105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119194</xdr:rowOff>
    </xdr:from>
    <xdr:ext cx="469744" cy="259045"/>
    <xdr:sp macro="" textlink="">
      <xdr:nvSpPr>
        <xdr:cNvPr id="713" name="n_3aveValue【学校施設】&#10;一人当たり面積"/>
        <xdr:cNvSpPr txBox="1"/>
      </xdr:nvSpPr>
      <xdr:spPr>
        <a:xfrm>
          <a:off x="19310427" y="1057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120108</xdr:rowOff>
    </xdr:from>
    <xdr:ext cx="469744" cy="259045"/>
    <xdr:sp macro="" textlink="">
      <xdr:nvSpPr>
        <xdr:cNvPr id="714" name="n_4aveValue【学校施設】&#10;一人当たり面積"/>
        <xdr:cNvSpPr txBox="1"/>
      </xdr:nvSpPr>
      <xdr:spPr>
        <a:xfrm>
          <a:off x="18421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3319</xdr:rowOff>
    </xdr:from>
    <xdr:ext cx="469744" cy="259045"/>
    <xdr:sp macro="" textlink="">
      <xdr:nvSpPr>
        <xdr:cNvPr id="715" name="n_1mainValue【学校施設】&#10;一人当たり面積"/>
        <xdr:cNvSpPr txBox="1"/>
      </xdr:nvSpPr>
      <xdr:spPr>
        <a:xfrm>
          <a:off x="210757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20693</xdr:rowOff>
    </xdr:from>
    <xdr:ext cx="469744" cy="259045"/>
    <xdr:sp macro="" textlink="">
      <xdr:nvSpPr>
        <xdr:cNvPr id="716" name="n_2mainValue【学校施設】&#10;一人当たり面積"/>
        <xdr:cNvSpPr txBox="1"/>
      </xdr:nvSpPr>
      <xdr:spPr>
        <a:xfrm>
          <a:off x="20199427" y="1013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38523</xdr:rowOff>
    </xdr:from>
    <xdr:ext cx="469744" cy="259045"/>
    <xdr:sp macro="" textlink="">
      <xdr:nvSpPr>
        <xdr:cNvPr id="717" name="n_3mainValue【学校施設】&#10;一人当たり面積"/>
        <xdr:cNvSpPr txBox="1"/>
      </xdr:nvSpPr>
      <xdr:spPr>
        <a:xfrm>
          <a:off x="19310427" y="101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56354</xdr:rowOff>
    </xdr:from>
    <xdr:ext cx="469744" cy="259045"/>
    <xdr:sp macro="" textlink="">
      <xdr:nvSpPr>
        <xdr:cNvPr id="718" name="n_4mainValue【学校施設】&#10;一人当たり面積"/>
        <xdr:cNvSpPr txBox="1"/>
      </xdr:nvSpPr>
      <xdr:spPr>
        <a:xfrm>
          <a:off x="18421427" y="1017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160020</xdr:rowOff>
    </xdr:from>
    <xdr:to>
      <xdr:col>85</xdr:col>
      <xdr:colOff>126364</xdr:colOff>
      <xdr:row>86</xdr:row>
      <xdr:rowOff>114300</xdr:rowOff>
    </xdr:to>
    <xdr:cxnSp macro="">
      <xdr:nvCxnSpPr>
        <xdr:cNvPr id="743" name="直線コネクタ 742"/>
        <xdr:cNvCxnSpPr/>
      </xdr:nvCxnSpPr>
      <xdr:spPr>
        <a:xfrm flipV="1">
          <a:off x="16318864" y="1336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5" name="直線コネクタ 7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106697</xdr:rowOff>
    </xdr:from>
    <xdr:ext cx="405111" cy="259045"/>
    <xdr:sp macro="" textlink="">
      <xdr:nvSpPr>
        <xdr:cNvPr id="746" name="【児童館】&#10;有形固定資産減価償却率最大値テキスト"/>
        <xdr:cNvSpPr txBox="1"/>
      </xdr:nvSpPr>
      <xdr:spPr>
        <a:xfrm>
          <a:off x="16357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160020</xdr:rowOff>
    </xdr:from>
    <xdr:to>
      <xdr:col>86</xdr:col>
      <xdr:colOff>25400</xdr:colOff>
      <xdr:row>77</xdr:row>
      <xdr:rowOff>160020</xdr:rowOff>
    </xdr:to>
    <xdr:cxnSp macro="">
      <xdr:nvCxnSpPr>
        <xdr:cNvPr id="747" name="直線コネクタ 746"/>
        <xdr:cNvCxnSpPr/>
      </xdr:nvCxnSpPr>
      <xdr:spPr>
        <a:xfrm>
          <a:off x="16230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128288</xdr:rowOff>
    </xdr:from>
    <xdr:ext cx="405111" cy="259045"/>
    <xdr:sp macro="" textlink="">
      <xdr:nvSpPr>
        <xdr:cNvPr id="748" name="【児童館】&#10;有形固定資産減価償却率平均値テキスト"/>
        <xdr:cNvSpPr txBox="1"/>
      </xdr:nvSpPr>
      <xdr:spPr>
        <a:xfrm>
          <a:off x="16357600" y="1384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105411</xdr:rowOff>
    </xdr:from>
    <xdr:to>
      <xdr:col>85</xdr:col>
      <xdr:colOff>177800</xdr:colOff>
      <xdr:row>82</xdr:row>
      <xdr:rowOff>35561</xdr:rowOff>
    </xdr:to>
    <xdr:sp macro="" textlink="">
      <xdr:nvSpPr>
        <xdr:cNvPr id="749" name="フローチャート: 判断 748"/>
        <xdr:cNvSpPr/>
      </xdr:nvSpPr>
      <xdr:spPr>
        <a:xfrm>
          <a:off x="16268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50" name="フローチャート: 判断 749"/>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99695</xdr:rowOff>
    </xdr:from>
    <xdr:to>
      <xdr:col>76</xdr:col>
      <xdr:colOff>165100</xdr:colOff>
      <xdr:row>81</xdr:row>
      <xdr:rowOff>29845</xdr:rowOff>
    </xdr:to>
    <xdr:sp macro="" textlink="">
      <xdr:nvSpPr>
        <xdr:cNvPr id="751" name="フローチャート: 判断 750"/>
        <xdr:cNvSpPr/>
      </xdr:nvSpPr>
      <xdr:spPr>
        <a:xfrm>
          <a:off x="14541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52" name="フローチャート: 判断 751"/>
        <xdr:cNvSpPr/>
      </xdr:nvSpPr>
      <xdr:spPr>
        <a:xfrm>
          <a:off x="13652500" y="1372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33020</xdr:rowOff>
    </xdr:from>
    <xdr:to>
      <xdr:col>67</xdr:col>
      <xdr:colOff>101600</xdr:colOff>
      <xdr:row>85</xdr:row>
      <xdr:rowOff>134620</xdr:rowOff>
    </xdr:to>
    <xdr:sp macro="" textlink="">
      <xdr:nvSpPr>
        <xdr:cNvPr id="753" name="フローチャート: 判断 752"/>
        <xdr:cNvSpPr/>
      </xdr:nvSpPr>
      <xdr:spPr>
        <a:xfrm>
          <a:off x="12763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759" name="楕円 758"/>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760" name="【児童館】&#10;有形固定資産減価償却率該当値テキスト"/>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xdr:rowOff>
    </xdr:from>
    <xdr:to>
      <xdr:col>81</xdr:col>
      <xdr:colOff>101600</xdr:colOff>
      <xdr:row>86</xdr:row>
      <xdr:rowOff>106045</xdr:rowOff>
    </xdr:to>
    <xdr:sp macro="" textlink="">
      <xdr:nvSpPr>
        <xdr:cNvPr id="761" name="楕円 760"/>
        <xdr:cNvSpPr/>
      </xdr:nvSpPr>
      <xdr:spPr>
        <a:xfrm>
          <a:off x="15430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55245</xdr:rowOff>
    </xdr:from>
    <xdr:to>
      <xdr:col>85</xdr:col>
      <xdr:colOff>127000</xdr:colOff>
      <xdr:row>86</xdr:row>
      <xdr:rowOff>60961</xdr:rowOff>
    </xdr:to>
    <xdr:cxnSp macro="">
      <xdr:nvCxnSpPr>
        <xdr:cNvPr id="762" name="直線コネクタ 761"/>
        <xdr:cNvCxnSpPr/>
      </xdr:nvCxnSpPr>
      <xdr:spPr>
        <a:xfrm>
          <a:off x="15481300" y="147999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636</xdr:rowOff>
    </xdr:from>
    <xdr:to>
      <xdr:col>76</xdr:col>
      <xdr:colOff>165100</xdr:colOff>
      <xdr:row>86</xdr:row>
      <xdr:rowOff>102236</xdr:rowOff>
    </xdr:to>
    <xdr:sp macro="" textlink="">
      <xdr:nvSpPr>
        <xdr:cNvPr id="763" name="楕円 762"/>
        <xdr:cNvSpPr/>
      </xdr:nvSpPr>
      <xdr:spPr>
        <a:xfrm>
          <a:off x="14541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51436</xdr:rowOff>
    </xdr:from>
    <xdr:to>
      <xdr:col>81</xdr:col>
      <xdr:colOff>50800</xdr:colOff>
      <xdr:row>86</xdr:row>
      <xdr:rowOff>55245</xdr:rowOff>
    </xdr:to>
    <xdr:cxnSp macro="">
      <xdr:nvCxnSpPr>
        <xdr:cNvPr id="764" name="直線コネクタ 763"/>
        <xdr:cNvCxnSpPr/>
      </xdr:nvCxnSpPr>
      <xdr:spPr>
        <a:xfrm>
          <a:off x="14592300" y="147961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166370</xdr:rowOff>
    </xdr:from>
    <xdr:to>
      <xdr:col>72</xdr:col>
      <xdr:colOff>38100</xdr:colOff>
      <xdr:row>86</xdr:row>
      <xdr:rowOff>96520</xdr:rowOff>
    </xdr:to>
    <xdr:sp macro="" textlink="">
      <xdr:nvSpPr>
        <xdr:cNvPr id="765" name="楕円 764"/>
        <xdr:cNvSpPr/>
      </xdr:nvSpPr>
      <xdr:spPr>
        <a:xfrm>
          <a:off x="13652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45720</xdr:rowOff>
    </xdr:from>
    <xdr:to>
      <xdr:col>76</xdr:col>
      <xdr:colOff>114300</xdr:colOff>
      <xdr:row>86</xdr:row>
      <xdr:rowOff>51436</xdr:rowOff>
    </xdr:to>
    <xdr:cxnSp macro="">
      <xdr:nvCxnSpPr>
        <xdr:cNvPr id="766" name="直線コネクタ 765"/>
        <xdr:cNvCxnSpPr/>
      </xdr:nvCxnSpPr>
      <xdr:spPr>
        <a:xfrm>
          <a:off x="13703300" y="14790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162561</xdr:rowOff>
    </xdr:from>
    <xdr:to>
      <xdr:col>67</xdr:col>
      <xdr:colOff>101600</xdr:colOff>
      <xdr:row>86</xdr:row>
      <xdr:rowOff>92711</xdr:rowOff>
    </xdr:to>
    <xdr:sp macro="" textlink="">
      <xdr:nvSpPr>
        <xdr:cNvPr id="767" name="楕円 766"/>
        <xdr:cNvSpPr/>
      </xdr:nvSpPr>
      <xdr:spPr>
        <a:xfrm>
          <a:off x="1276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41911</xdr:rowOff>
    </xdr:from>
    <xdr:to>
      <xdr:col>71</xdr:col>
      <xdr:colOff>177800</xdr:colOff>
      <xdr:row>86</xdr:row>
      <xdr:rowOff>45720</xdr:rowOff>
    </xdr:to>
    <xdr:cxnSp macro="">
      <xdr:nvCxnSpPr>
        <xdr:cNvPr id="768" name="直線コネクタ 767"/>
        <xdr:cNvCxnSpPr/>
      </xdr:nvCxnSpPr>
      <xdr:spPr>
        <a:xfrm>
          <a:off x="12814300" y="14786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9" name="n_1aveValue【児童館】&#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46372</xdr:rowOff>
    </xdr:from>
    <xdr:ext cx="405111" cy="259045"/>
    <xdr:sp macro="" textlink="">
      <xdr:nvSpPr>
        <xdr:cNvPr id="770" name="n_2aveValue【児童館】&#10;有形固定資産減価償却率"/>
        <xdr:cNvSpPr txBox="1"/>
      </xdr:nvSpPr>
      <xdr:spPr>
        <a:xfrm>
          <a:off x="14389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71" name="n_3aveValue【児童館】&#10;有形固定資産減価償却率"/>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151147</xdr:rowOff>
    </xdr:from>
    <xdr:ext cx="405111" cy="259045"/>
    <xdr:sp macro="" textlink="">
      <xdr:nvSpPr>
        <xdr:cNvPr id="772" name="n_4aveValue【児童館】&#10;有形固定資産減価償却率"/>
        <xdr:cNvSpPr txBox="1"/>
      </xdr:nvSpPr>
      <xdr:spPr>
        <a:xfrm>
          <a:off x="12611744" y="1438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97172</xdr:rowOff>
    </xdr:from>
    <xdr:ext cx="405111" cy="259045"/>
    <xdr:sp macro="" textlink="">
      <xdr:nvSpPr>
        <xdr:cNvPr id="773" name="n_1mainValue【児童館】&#10;有形固定資産減価償却率"/>
        <xdr:cNvSpPr txBox="1"/>
      </xdr:nvSpPr>
      <xdr:spPr>
        <a:xfrm>
          <a:off x="15266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93363</xdr:rowOff>
    </xdr:from>
    <xdr:ext cx="405111" cy="259045"/>
    <xdr:sp macro="" textlink="">
      <xdr:nvSpPr>
        <xdr:cNvPr id="774" name="n_2mainValue【児童館】&#10;有形固定資産減価償却率"/>
        <xdr:cNvSpPr txBox="1"/>
      </xdr:nvSpPr>
      <xdr:spPr>
        <a:xfrm>
          <a:off x="14389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87647</xdr:rowOff>
    </xdr:from>
    <xdr:ext cx="405111" cy="259045"/>
    <xdr:sp macro="" textlink="">
      <xdr:nvSpPr>
        <xdr:cNvPr id="775" name="n_3mainValue【児童館】&#10;有形固定資産減価償却率"/>
        <xdr:cNvSpPr txBox="1"/>
      </xdr:nvSpPr>
      <xdr:spPr>
        <a:xfrm>
          <a:off x="13500744"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83838</xdr:rowOff>
    </xdr:from>
    <xdr:ext cx="405111" cy="259045"/>
    <xdr:sp macro="" textlink="">
      <xdr:nvSpPr>
        <xdr:cNvPr id="776" name="n_4mainValue【児童館】&#10;有形固定資産減価償却率"/>
        <xdr:cNvSpPr txBox="1"/>
      </xdr:nvSpPr>
      <xdr:spPr>
        <a:xfrm>
          <a:off x="12611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98" name="直線コネクタ 797"/>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801"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802" name="直線コネクタ 801"/>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83329</xdr:rowOff>
    </xdr:from>
    <xdr:ext cx="469744" cy="259045"/>
    <xdr:sp macro="" textlink="">
      <xdr:nvSpPr>
        <xdr:cNvPr id="803" name="【児童館】&#10;一人当たり面積平均値テキスト"/>
        <xdr:cNvSpPr txBox="1"/>
      </xdr:nvSpPr>
      <xdr:spPr>
        <a:xfrm>
          <a:off x="22199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804" name="フローチャート: 判断 803"/>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805" name="フローチャート: 判断 804"/>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87885</xdr:rowOff>
    </xdr:from>
    <xdr:to>
      <xdr:col>107</xdr:col>
      <xdr:colOff>101600</xdr:colOff>
      <xdr:row>85</xdr:row>
      <xdr:rowOff>18035</xdr:rowOff>
    </xdr:to>
    <xdr:sp macro="" textlink="">
      <xdr:nvSpPr>
        <xdr:cNvPr id="806" name="フローチャート: 判断 805"/>
        <xdr:cNvSpPr/>
      </xdr:nvSpPr>
      <xdr:spPr>
        <a:xfrm>
          <a:off x="203835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807" name="フローチャート: 判断 806"/>
        <xdr:cNvSpPr/>
      </xdr:nvSpPr>
      <xdr:spPr>
        <a:xfrm>
          <a:off x="19494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92456</xdr:rowOff>
    </xdr:from>
    <xdr:to>
      <xdr:col>98</xdr:col>
      <xdr:colOff>38100</xdr:colOff>
      <xdr:row>85</xdr:row>
      <xdr:rowOff>22606</xdr:rowOff>
    </xdr:to>
    <xdr:sp macro="" textlink="">
      <xdr:nvSpPr>
        <xdr:cNvPr id="808" name="フローチャート: 判断 807"/>
        <xdr:cNvSpPr/>
      </xdr:nvSpPr>
      <xdr:spPr>
        <a:xfrm>
          <a:off x="18605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814" name="楕円 813"/>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815" name="【児童館】&#10;一人当たり面積該当値テキスト"/>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816" name="楕円 815"/>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63246</xdr:rowOff>
    </xdr:to>
    <xdr:cxnSp macro="">
      <xdr:nvCxnSpPr>
        <xdr:cNvPr id="817" name="直線コネクタ 816"/>
        <xdr:cNvCxnSpPr/>
      </xdr:nvCxnSpPr>
      <xdr:spPr>
        <a:xfrm flipV="1">
          <a:off x="21323300" y="1463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818" name="楕円 817"/>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819" name="直線コネクタ 818"/>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820" name="楕円 819"/>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67818</xdr:rowOff>
    </xdr:to>
    <xdr:cxnSp macro="">
      <xdr:nvCxnSpPr>
        <xdr:cNvPr id="821" name="直線コネクタ 820"/>
        <xdr:cNvCxnSpPr/>
      </xdr:nvCxnSpPr>
      <xdr:spPr>
        <a:xfrm flipV="1">
          <a:off x="19545300" y="1463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822" name="楕円 821"/>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67818</xdr:rowOff>
    </xdr:from>
    <xdr:to>
      <xdr:col>102</xdr:col>
      <xdr:colOff>114300</xdr:colOff>
      <xdr:row>85</xdr:row>
      <xdr:rowOff>67818</xdr:rowOff>
    </xdr:to>
    <xdr:cxnSp macro="">
      <xdr:nvCxnSpPr>
        <xdr:cNvPr id="823" name="直線コネクタ 822"/>
        <xdr:cNvCxnSpPr/>
      </xdr:nvCxnSpPr>
      <xdr:spPr>
        <a:xfrm>
          <a:off x="18656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25416</xdr:rowOff>
    </xdr:from>
    <xdr:ext cx="469744" cy="259045"/>
    <xdr:sp macro="" textlink="">
      <xdr:nvSpPr>
        <xdr:cNvPr id="824" name="n_1ave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34562</xdr:rowOff>
    </xdr:from>
    <xdr:ext cx="469744" cy="259045"/>
    <xdr:sp macro="" textlink="">
      <xdr:nvSpPr>
        <xdr:cNvPr id="825" name="n_2aveValue【児童館】&#10;一人当たり面積"/>
        <xdr:cNvSpPr txBox="1"/>
      </xdr:nvSpPr>
      <xdr:spPr>
        <a:xfrm>
          <a:off x="20199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16273</xdr:rowOff>
    </xdr:from>
    <xdr:ext cx="469744" cy="259045"/>
    <xdr:sp macro="" textlink="">
      <xdr:nvSpPr>
        <xdr:cNvPr id="826" name="n_3aveValue【児童館】&#10;一人当たり面積"/>
        <xdr:cNvSpPr txBox="1"/>
      </xdr:nvSpPr>
      <xdr:spPr>
        <a:xfrm>
          <a:off x="19310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27" name="n_4aveValue【児童館】&#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828" name="n_1mainValue【児童館】&#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829" name="n_2mainValue【児童館】&#10;一人当たり面積"/>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109745</xdr:rowOff>
    </xdr:from>
    <xdr:ext cx="469744" cy="259045"/>
    <xdr:sp macro="" textlink="">
      <xdr:nvSpPr>
        <xdr:cNvPr id="830" name="n_3mainValue【児童館】&#10;一人当たり面積"/>
        <xdr:cNvSpPr txBox="1"/>
      </xdr:nvSpPr>
      <xdr:spPr>
        <a:xfrm>
          <a:off x="19310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831" name="n_4mainValue【児童館】&#10;一人当たり面積"/>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3" name="直線コネクタ 84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4" name="テキスト ボックス 843"/>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5" name="直線コネクタ 84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6" name="テキスト ボックス 84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7" name="直線コネクタ 84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8" name="テキスト ボックス 84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9" name="直線コネクタ 84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0" name="テキスト ボックス 84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2" name="テキスト ボックス 851"/>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854" name="直線コネクタ 853"/>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5"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6" name="直線コネクタ 855"/>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857" name="【公民館】&#10;有形固定資産減価償却率最大値テキスト"/>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858" name="直線コネクタ 857"/>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41419</xdr:rowOff>
    </xdr:from>
    <xdr:ext cx="405111" cy="259045"/>
    <xdr:sp macro="" textlink="">
      <xdr:nvSpPr>
        <xdr:cNvPr id="859" name="【公民館】&#10;有形固定資産減価償却率平均値テキスト"/>
        <xdr:cNvSpPr txBox="1"/>
      </xdr:nvSpPr>
      <xdr:spPr>
        <a:xfrm>
          <a:off x="16357600" y="1770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860" name="フローチャート: 判断 859"/>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61" name="フローチャート: 判断 860"/>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62" name="フローチャート: 判断 861"/>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863" name="フローチャート: 判断 862"/>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864" name="フローチャート: 判断 863"/>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119126</xdr:rowOff>
    </xdr:from>
    <xdr:to>
      <xdr:col>85</xdr:col>
      <xdr:colOff>177800</xdr:colOff>
      <xdr:row>106</xdr:row>
      <xdr:rowOff>49276</xdr:rowOff>
    </xdr:to>
    <xdr:sp macro="" textlink="">
      <xdr:nvSpPr>
        <xdr:cNvPr id="870" name="楕円 869"/>
        <xdr:cNvSpPr/>
      </xdr:nvSpPr>
      <xdr:spPr>
        <a:xfrm>
          <a:off x="162687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97553</xdr:rowOff>
    </xdr:from>
    <xdr:ext cx="405111" cy="259045"/>
    <xdr:sp macro="" textlink="">
      <xdr:nvSpPr>
        <xdr:cNvPr id="871" name="【公民館】&#10;有形固定資産減価償却率該当値テキスト"/>
        <xdr:cNvSpPr txBox="1"/>
      </xdr:nvSpPr>
      <xdr:spPr>
        <a:xfrm>
          <a:off x="163576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61976</xdr:rowOff>
    </xdr:from>
    <xdr:to>
      <xdr:col>81</xdr:col>
      <xdr:colOff>101600</xdr:colOff>
      <xdr:row>105</xdr:row>
      <xdr:rowOff>163576</xdr:rowOff>
    </xdr:to>
    <xdr:sp macro="" textlink="">
      <xdr:nvSpPr>
        <xdr:cNvPr id="872" name="楕円 871"/>
        <xdr:cNvSpPr/>
      </xdr:nvSpPr>
      <xdr:spPr>
        <a:xfrm>
          <a:off x="15430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112776</xdr:rowOff>
    </xdr:from>
    <xdr:to>
      <xdr:col>85</xdr:col>
      <xdr:colOff>127000</xdr:colOff>
      <xdr:row>105</xdr:row>
      <xdr:rowOff>169926</xdr:rowOff>
    </xdr:to>
    <xdr:cxnSp macro="">
      <xdr:nvCxnSpPr>
        <xdr:cNvPr id="873" name="直線コネクタ 872"/>
        <xdr:cNvCxnSpPr/>
      </xdr:nvCxnSpPr>
      <xdr:spPr>
        <a:xfrm>
          <a:off x="15481300" y="181150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xdr:rowOff>
    </xdr:from>
    <xdr:to>
      <xdr:col>76</xdr:col>
      <xdr:colOff>165100</xdr:colOff>
      <xdr:row>105</xdr:row>
      <xdr:rowOff>106426</xdr:rowOff>
    </xdr:to>
    <xdr:sp macro="" textlink="">
      <xdr:nvSpPr>
        <xdr:cNvPr id="874" name="楕円 873"/>
        <xdr:cNvSpPr/>
      </xdr:nvSpPr>
      <xdr:spPr>
        <a:xfrm>
          <a:off x="14541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55626</xdr:rowOff>
    </xdr:from>
    <xdr:to>
      <xdr:col>81</xdr:col>
      <xdr:colOff>50800</xdr:colOff>
      <xdr:row>105</xdr:row>
      <xdr:rowOff>112776</xdr:rowOff>
    </xdr:to>
    <xdr:cxnSp macro="">
      <xdr:nvCxnSpPr>
        <xdr:cNvPr id="875" name="直線コネクタ 874"/>
        <xdr:cNvCxnSpPr/>
      </xdr:nvCxnSpPr>
      <xdr:spPr>
        <a:xfrm>
          <a:off x="14592300" y="1805787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157987</xdr:rowOff>
    </xdr:from>
    <xdr:to>
      <xdr:col>72</xdr:col>
      <xdr:colOff>38100</xdr:colOff>
      <xdr:row>105</xdr:row>
      <xdr:rowOff>88137</xdr:rowOff>
    </xdr:to>
    <xdr:sp macro="" textlink="">
      <xdr:nvSpPr>
        <xdr:cNvPr id="876" name="楕円 875"/>
        <xdr:cNvSpPr/>
      </xdr:nvSpPr>
      <xdr:spPr>
        <a:xfrm>
          <a:off x="136525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37337</xdr:rowOff>
    </xdr:from>
    <xdr:to>
      <xdr:col>76</xdr:col>
      <xdr:colOff>114300</xdr:colOff>
      <xdr:row>105</xdr:row>
      <xdr:rowOff>55626</xdr:rowOff>
    </xdr:to>
    <xdr:cxnSp macro="">
      <xdr:nvCxnSpPr>
        <xdr:cNvPr id="877" name="直線コネクタ 876"/>
        <xdr:cNvCxnSpPr/>
      </xdr:nvCxnSpPr>
      <xdr:spPr>
        <a:xfrm>
          <a:off x="13703300" y="180395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144272</xdr:rowOff>
    </xdr:from>
    <xdr:to>
      <xdr:col>67</xdr:col>
      <xdr:colOff>101600</xdr:colOff>
      <xdr:row>105</xdr:row>
      <xdr:rowOff>74422</xdr:rowOff>
    </xdr:to>
    <xdr:sp macro="" textlink="">
      <xdr:nvSpPr>
        <xdr:cNvPr id="878" name="楕円 877"/>
        <xdr:cNvSpPr/>
      </xdr:nvSpPr>
      <xdr:spPr>
        <a:xfrm>
          <a:off x="1276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23622</xdr:rowOff>
    </xdr:from>
    <xdr:to>
      <xdr:col>71</xdr:col>
      <xdr:colOff>177800</xdr:colOff>
      <xdr:row>105</xdr:row>
      <xdr:rowOff>37337</xdr:rowOff>
    </xdr:to>
    <xdr:cxnSp macro="">
      <xdr:nvCxnSpPr>
        <xdr:cNvPr id="879" name="直線コネクタ 878"/>
        <xdr:cNvCxnSpPr/>
      </xdr:nvCxnSpPr>
      <xdr:spPr>
        <a:xfrm>
          <a:off x="12814300" y="180258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148099</xdr:rowOff>
    </xdr:from>
    <xdr:ext cx="405111" cy="259045"/>
    <xdr:sp macro="" textlink="">
      <xdr:nvSpPr>
        <xdr:cNvPr id="880" name="n_1aveValue【公民館】&#10;有形固定資産減価償却率"/>
        <xdr:cNvSpPr txBox="1"/>
      </xdr:nvSpPr>
      <xdr:spPr>
        <a:xfrm>
          <a:off x="15266044" y="1763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24655</xdr:rowOff>
    </xdr:from>
    <xdr:ext cx="405111" cy="259045"/>
    <xdr:sp macro="" textlink="">
      <xdr:nvSpPr>
        <xdr:cNvPr id="881" name="n_2aveValue【公民館】&#10;有形固定資産減価償却率"/>
        <xdr:cNvSpPr txBox="1"/>
      </xdr:nvSpPr>
      <xdr:spPr>
        <a:xfrm>
          <a:off x="143897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159529</xdr:rowOff>
    </xdr:from>
    <xdr:ext cx="405111" cy="259045"/>
    <xdr:sp macro="" textlink="">
      <xdr:nvSpPr>
        <xdr:cNvPr id="882" name="n_3aveValue【公民館】&#10;有形固定資産減価償却率"/>
        <xdr:cNvSpPr txBox="1"/>
      </xdr:nvSpPr>
      <xdr:spPr>
        <a:xfrm>
          <a:off x="13500744" y="176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90949</xdr:rowOff>
    </xdr:from>
    <xdr:ext cx="405111" cy="259045"/>
    <xdr:sp macro="" textlink="">
      <xdr:nvSpPr>
        <xdr:cNvPr id="883" name="n_4aveValue【公民館】&#10;有形固定資産減価償却率"/>
        <xdr:cNvSpPr txBox="1"/>
      </xdr:nvSpPr>
      <xdr:spPr>
        <a:xfrm>
          <a:off x="12611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154703</xdr:rowOff>
    </xdr:from>
    <xdr:ext cx="405111" cy="259045"/>
    <xdr:sp macro="" textlink="">
      <xdr:nvSpPr>
        <xdr:cNvPr id="884" name="n_1mainValue【公民館】&#10;有形固定資産減価償却率"/>
        <xdr:cNvSpPr txBox="1"/>
      </xdr:nvSpPr>
      <xdr:spPr>
        <a:xfrm>
          <a:off x="15266044"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97553</xdr:rowOff>
    </xdr:from>
    <xdr:ext cx="405111" cy="259045"/>
    <xdr:sp macro="" textlink="">
      <xdr:nvSpPr>
        <xdr:cNvPr id="885" name="n_2mainValue【公民館】&#10;有形固定資産減価償却率"/>
        <xdr:cNvSpPr txBox="1"/>
      </xdr:nvSpPr>
      <xdr:spPr>
        <a:xfrm>
          <a:off x="14389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79264</xdr:rowOff>
    </xdr:from>
    <xdr:ext cx="405111" cy="259045"/>
    <xdr:sp macro="" textlink="">
      <xdr:nvSpPr>
        <xdr:cNvPr id="886" name="n_3mainValue【公民館】&#10;有形固定資産減価償却率"/>
        <xdr:cNvSpPr txBox="1"/>
      </xdr:nvSpPr>
      <xdr:spPr>
        <a:xfrm>
          <a:off x="13500744" y="1808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65549</xdr:rowOff>
    </xdr:from>
    <xdr:ext cx="405111" cy="259045"/>
    <xdr:sp macro="" textlink="">
      <xdr:nvSpPr>
        <xdr:cNvPr id="887" name="n_4mainValue【公民館】&#10;有形固定資産減価償却率"/>
        <xdr:cNvSpPr txBox="1"/>
      </xdr:nvSpPr>
      <xdr:spPr>
        <a:xfrm>
          <a:off x="126117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913" name="直線コネクタ 912"/>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91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915" name="直線コネクタ 91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916"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917" name="直線コネクタ 916"/>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142620</xdr:rowOff>
    </xdr:from>
    <xdr:ext cx="469744" cy="259045"/>
    <xdr:sp macro="" textlink="">
      <xdr:nvSpPr>
        <xdr:cNvPr id="918" name="【公民館】&#10;一人当たり面積平均値テキスト"/>
        <xdr:cNvSpPr txBox="1"/>
      </xdr:nvSpPr>
      <xdr:spPr>
        <a:xfrm>
          <a:off x="22199600" y="18316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919" name="フローチャート: 判断 918"/>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920" name="フローチャート: 判断 919"/>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921" name="フローチャート: 判断 92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922" name="フローチャート: 判断 921"/>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923" name="フローチャート: 判断 922"/>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929" name="楕円 928"/>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169108</xdr:rowOff>
    </xdr:from>
    <xdr:ext cx="469744" cy="259045"/>
    <xdr:sp macro="" textlink="">
      <xdr:nvSpPr>
        <xdr:cNvPr id="930" name="【公民館】&#10;一人当たり面積該当値テキスト"/>
        <xdr:cNvSpPr txBox="1"/>
      </xdr:nvSpPr>
      <xdr:spPr>
        <a:xfrm>
          <a:off x="22199600" y="1817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931" name="楕円 930"/>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32113</xdr:rowOff>
    </xdr:to>
    <xdr:cxnSp macro="">
      <xdr:nvCxnSpPr>
        <xdr:cNvPr id="932" name="直線コネクタ 931"/>
        <xdr:cNvCxnSpPr/>
      </xdr:nvCxnSpPr>
      <xdr:spPr>
        <a:xfrm flipV="1">
          <a:off x="21323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933" name="楕円 932"/>
        <xdr:cNvSpPr/>
      </xdr:nvSpPr>
      <xdr:spPr>
        <a:xfrm>
          <a:off x="20383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38644</xdr:rowOff>
    </xdr:to>
    <xdr:cxnSp macro="">
      <xdr:nvCxnSpPr>
        <xdr:cNvPr id="934" name="直線コネクタ 933"/>
        <xdr:cNvCxnSpPr/>
      </xdr:nvCxnSpPr>
      <xdr:spPr>
        <a:xfrm flipV="1">
          <a:off x="20434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935" name="楕円 934"/>
        <xdr:cNvSpPr/>
      </xdr:nvSpPr>
      <xdr:spPr>
        <a:xfrm>
          <a:off x="19494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43543</xdr:rowOff>
    </xdr:to>
    <xdr:cxnSp macro="">
      <xdr:nvCxnSpPr>
        <xdr:cNvPr id="936" name="直線コネクタ 935"/>
        <xdr:cNvCxnSpPr/>
      </xdr:nvCxnSpPr>
      <xdr:spPr>
        <a:xfrm flipV="1">
          <a:off x="19545300" y="183837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170724</xdr:rowOff>
    </xdr:from>
    <xdr:to>
      <xdr:col>98</xdr:col>
      <xdr:colOff>38100</xdr:colOff>
      <xdr:row>107</xdr:row>
      <xdr:rowOff>100874</xdr:rowOff>
    </xdr:to>
    <xdr:sp macro="" textlink="">
      <xdr:nvSpPr>
        <xdr:cNvPr id="937" name="楕円 936"/>
        <xdr:cNvSpPr/>
      </xdr:nvSpPr>
      <xdr:spPr>
        <a:xfrm>
          <a:off x="18605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43543</xdr:rowOff>
    </xdr:from>
    <xdr:to>
      <xdr:col>102</xdr:col>
      <xdr:colOff>114300</xdr:colOff>
      <xdr:row>107</xdr:row>
      <xdr:rowOff>50074</xdr:rowOff>
    </xdr:to>
    <xdr:cxnSp macro="">
      <xdr:nvCxnSpPr>
        <xdr:cNvPr id="938" name="直線コネクタ 937"/>
        <xdr:cNvCxnSpPr/>
      </xdr:nvCxnSpPr>
      <xdr:spPr>
        <a:xfrm flipV="1">
          <a:off x="18656300" y="183886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939" name="n_1aveValue【公民館】&#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940"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941" name="n_3aveValue【公民館】&#10;一人当たり面積"/>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942" name="n_4aveValue【公民館】&#10;一人当たり面積"/>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99440</xdr:rowOff>
    </xdr:from>
    <xdr:ext cx="469744" cy="259045"/>
    <xdr:sp macro="" textlink="">
      <xdr:nvSpPr>
        <xdr:cNvPr id="943" name="n_1mainValue【公民館】&#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105971</xdr:rowOff>
    </xdr:from>
    <xdr:ext cx="469744" cy="259045"/>
    <xdr:sp macro="" textlink="">
      <xdr:nvSpPr>
        <xdr:cNvPr id="944" name="n_2mainValue【公民館】&#10;一人当たり面積"/>
        <xdr:cNvSpPr txBox="1"/>
      </xdr:nvSpPr>
      <xdr:spPr>
        <a:xfrm>
          <a:off x="20199427" y="181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945" name="n_3main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92001</xdr:rowOff>
    </xdr:from>
    <xdr:ext cx="469744" cy="259045"/>
    <xdr:sp macro="" textlink="">
      <xdr:nvSpPr>
        <xdr:cNvPr id="946" name="n_4mainValue【公民館】&#10;一人当たり面積"/>
        <xdr:cNvSpPr txBox="1"/>
      </xdr:nvSpPr>
      <xdr:spPr>
        <a:xfrm>
          <a:off x="18421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類似団体と比較して特に有形固定資産減価償却率が高くなっている施設は、保育所・児童館となっており、両施設共に建設から相当年数経過しているため、有形固定資産減価償却率は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いる。保育所については、建設当初、複合ｸﾗｽを想定した間取りとなっていることもあり、少子化ではあるものの、一人当たり面積は類似団体と比較して最低水準に位置している。人口減少、少子化により今後の施設のあり方について、施設の集約化、統廃合等も視野に入れながら整備を進める。</a:t>
          </a:r>
        </a:p>
        <a:p>
          <a:r>
            <a:rPr kumimoji="1" lang="ja-JP" altLang="en-US" sz="1300">
              <a:latin typeface="ＭＳ Ｐゴシック" panose="020B0600070205080204" pitchFamily="50" charset="-128"/>
              <a:ea typeface="ＭＳ Ｐゴシック" panose="020B0600070205080204" pitchFamily="50" charset="-128"/>
            </a:rPr>
            <a:t>公営住宅については、建設から相当年数経過しているものもあり有形固定資産減価償却率も類似団体よりやや高い水準ではあるが、定期的な修繕・改修等を行ってきている。人口減少が進んでいるため、建設当時と人口総体、人口構造が変化していることから、一人当たり面積は類似団体よりも高くなっているが、今後、公営住宅長寿命化計画に基づき、計画的な更新・用途廃止等を行いながら、需要と供給のバランスを考慮した公営住宅の整備を進める。</a:t>
          </a:r>
        </a:p>
        <a:p>
          <a:r>
            <a:rPr kumimoji="1" lang="ja-JP" altLang="en-US" sz="1300">
              <a:latin typeface="ＭＳ Ｐゴシック" panose="020B0600070205080204" pitchFamily="50" charset="-128"/>
              <a:ea typeface="ＭＳ Ｐゴシック" panose="020B0600070205080204" pitchFamily="50" charset="-128"/>
            </a:rPr>
            <a:t>学校施設についても、類似団体との比較では高い比率である。他町村では人口減少、少子化に伴い学校再編を実施していると考えられるが、本町においても今後は適正な学校配置を検討し、将来的な統廃合に向けた取り組みを進めながら、適正な施設整備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128451</xdr:rowOff>
    </xdr:from>
    <xdr:to>
      <xdr:col>24</xdr:col>
      <xdr:colOff>62865</xdr:colOff>
      <xdr:row>42</xdr:row>
      <xdr:rowOff>92528</xdr:rowOff>
    </xdr:to>
    <xdr:cxnSp macro="">
      <xdr:nvCxnSpPr>
        <xdr:cNvPr id="58" name="直線コネクタ 57"/>
        <xdr:cNvCxnSpPr/>
      </xdr:nvCxnSpPr>
      <xdr:spPr>
        <a:xfrm flipV="1">
          <a:off x="4634865"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75128</xdr:rowOff>
    </xdr:from>
    <xdr:ext cx="340478" cy="259045"/>
    <xdr:sp macro="" textlink="">
      <xdr:nvSpPr>
        <xdr:cNvPr id="61" name="【図書館】&#10;有形固定資産減価償却率最大値テキスト"/>
        <xdr:cNvSpPr txBox="1"/>
      </xdr:nvSpPr>
      <xdr:spPr>
        <a:xfrm>
          <a:off x="4673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128451</xdr:rowOff>
    </xdr:from>
    <xdr:to>
      <xdr:col>24</xdr:col>
      <xdr:colOff>152400</xdr:colOff>
      <xdr:row>33</xdr:row>
      <xdr:rowOff>128451</xdr:rowOff>
    </xdr:to>
    <xdr:cxnSp macro="">
      <xdr:nvCxnSpPr>
        <xdr:cNvPr id="62" name="直線コネクタ 61"/>
        <xdr:cNvCxnSpPr/>
      </xdr:nvCxnSpPr>
      <xdr:spPr>
        <a:xfrm>
          <a:off x="4546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129920</xdr:rowOff>
    </xdr:from>
    <xdr:ext cx="405111" cy="259045"/>
    <xdr:sp macro="" textlink="">
      <xdr:nvSpPr>
        <xdr:cNvPr id="63" name="【図書館】&#10;有形固定資産減価償却率平均値テキスト"/>
        <xdr:cNvSpPr txBox="1"/>
      </xdr:nvSpPr>
      <xdr:spPr>
        <a:xfrm>
          <a:off x="4673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107043</xdr:rowOff>
    </xdr:from>
    <xdr:to>
      <xdr:col>24</xdr:col>
      <xdr:colOff>114300</xdr:colOff>
      <xdr:row>38</xdr:row>
      <xdr:rowOff>37193</xdr:rowOff>
    </xdr:to>
    <xdr:sp macro="" textlink="">
      <xdr:nvSpPr>
        <xdr:cNvPr id="64" name="フローチャート: 判断 63"/>
        <xdr:cNvSpPr/>
      </xdr:nvSpPr>
      <xdr:spPr>
        <a:xfrm>
          <a:off x="4584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113574</xdr:rowOff>
    </xdr:from>
    <xdr:to>
      <xdr:col>20</xdr:col>
      <xdr:colOff>38100</xdr:colOff>
      <xdr:row>38</xdr:row>
      <xdr:rowOff>43724</xdr:rowOff>
    </xdr:to>
    <xdr:sp macro="" textlink="">
      <xdr:nvSpPr>
        <xdr:cNvPr id="65" name="フローチャート: 判断 64"/>
        <xdr:cNvSpPr/>
      </xdr:nvSpPr>
      <xdr:spPr>
        <a:xfrm>
          <a:off x="3746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102144</xdr:rowOff>
    </xdr:from>
    <xdr:to>
      <xdr:col>24</xdr:col>
      <xdr:colOff>114300</xdr:colOff>
      <xdr:row>39</xdr:row>
      <xdr:rowOff>32294</xdr:rowOff>
    </xdr:to>
    <xdr:sp macro="" textlink="">
      <xdr:nvSpPr>
        <xdr:cNvPr id="74" name="楕円 73"/>
        <xdr:cNvSpPr/>
      </xdr:nvSpPr>
      <xdr:spPr>
        <a:xfrm>
          <a:off x="45847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80571</xdr:rowOff>
    </xdr:from>
    <xdr:ext cx="405111" cy="259045"/>
    <xdr:sp macro="" textlink="">
      <xdr:nvSpPr>
        <xdr:cNvPr id="75" name="【図書館】&#10;有形固定資産減価償却率該当値テキスト"/>
        <xdr:cNvSpPr txBox="1"/>
      </xdr:nvSpPr>
      <xdr:spPr>
        <a:xfrm>
          <a:off x="4673600"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66222</xdr:rowOff>
    </xdr:from>
    <xdr:to>
      <xdr:col>20</xdr:col>
      <xdr:colOff>38100</xdr:colOff>
      <xdr:row>38</xdr:row>
      <xdr:rowOff>167822</xdr:rowOff>
    </xdr:to>
    <xdr:sp macro="" textlink="">
      <xdr:nvSpPr>
        <xdr:cNvPr id="76" name="楕円 75"/>
        <xdr:cNvSpPr/>
      </xdr:nvSpPr>
      <xdr:spPr>
        <a:xfrm>
          <a:off x="3746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117022</xdr:rowOff>
    </xdr:from>
    <xdr:to>
      <xdr:col>24</xdr:col>
      <xdr:colOff>63500</xdr:colOff>
      <xdr:row>38</xdr:row>
      <xdr:rowOff>152944</xdr:rowOff>
    </xdr:to>
    <xdr:cxnSp macro="">
      <xdr:nvCxnSpPr>
        <xdr:cNvPr id="77" name="直線コネクタ 76"/>
        <xdr:cNvCxnSpPr/>
      </xdr:nvCxnSpPr>
      <xdr:spPr>
        <a:xfrm>
          <a:off x="3797300" y="663212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117022</xdr:rowOff>
    </xdr:to>
    <xdr:cxnSp macro="">
      <xdr:nvCxnSpPr>
        <xdr:cNvPr id="79" name="直線コネクタ 78"/>
        <xdr:cNvCxnSpPr/>
      </xdr:nvCxnSpPr>
      <xdr:spPr>
        <a:xfrm>
          <a:off x="2908300" y="65945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xdr:cNvSpPr/>
      </xdr:nvSpPr>
      <xdr:spPr>
        <a:xfrm>
          <a:off x="1968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xdr:cNvCxnSpPr/>
      </xdr:nvCxnSpPr>
      <xdr:spPr>
        <a:xfrm>
          <a:off x="2019300" y="65586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126637</xdr:rowOff>
    </xdr:from>
    <xdr:to>
      <xdr:col>6</xdr:col>
      <xdr:colOff>38100</xdr:colOff>
      <xdr:row>38</xdr:row>
      <xdr:rowOff>56787</xdr:rowOff>
    </xdr:to>
    <xdr:sp macro="" textlink="">
      <xdr:nvSpPr>
        <xdr:cNvPr id="82" name="楕円 81"/>
        <xdr:cNvSpPr/>
      </xdr:nvSpPr>
      <xdr:spPr>
        <a:xfrm>
          <a:off x="1079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xdr:rowOff>
    </xdr:from>
    <xdr:to>
      <xdr:col>10</xdr:col>
      <xdr:colOff>114300</xdr:colOff>
      <xdr:row>38</xdr:row>
      <xdr:rowOff>43543</xdr:rowOff>
    </xdr:to>
    <xdr:cxnSp macro="">
      <xdr:nvCxnSpPr>
        <xdr:cNvPr id="83" name="直線コネクタ 82"/>
        <xdr:cNvCxnSpPr/>
      </xdr:nvCxnSpPr>
      <xdr:spPr>
        <a:xfrm>
          <a:off x="1130300" y="65210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60251</xdr:rowOff>
    </xdr:from>
    <xdr:ext cx="405111" cy="259045"/>
    <xdr:sp macro="" textlink="">
      <xdr:nvSpPr>
        <xdr:cNvPr id="84" name="n_1ave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85" name="n_2aveValue【図書館】&#10;有形固定資産減価償却率"/>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86" name="n_3aveValue【図書館】&#10;有形固定資産減価償却率"/>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101073</xdr:rowOff>
    </xdr:from>
    <xdr:ext cx="405111" cy="259045"/>
    <xdr:sp macro="" textlink="">
      <xdr:nvSpPr>
        <xdr:cNvPr id="87" name="n_4aveValue【図書館】&#10;有形固定資産減価償却率"/>
        <xdr:cNvSpPr txBox="1"/>
      </xdr:nvSpPr>
      <xdr:spPr>
        <a:xfrm>
          <a:off x="927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158949</xdr:rowOff>
    </xdr:from>
    <xdr:ext cx="405111" cy="259045"/>
    <xdr:sp macro="" textlink="">
      <xdr:nvSpPr>
        <xdr:cNvPr id="88" name="n_1mainValue【図書館】&#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xdr:cNvSpPr txBox="1"/>
      </xdr:nvSpPr>
      <xdr:spPr>
        <a:xfrm>
          <a:off x="1816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47914</xdr:rowOff>
    </xdr:from>
    <xdr:ext cx="405111" cy="259045"/>
    <xdr:sp macro="" textlink="">
      <xdr:nvSpPr>
        <xdr:cNvPr id="91" name="n_4mainValue【図書館】&#10;有形固定資産減価償却率"/>
        <xdr:cNvSpPr txBox="1"/>
      </xdr:nvSpPr>
      <xdr:spPr>
        <a:xfrm>
          <a:off x="927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3" name="直線コネクタ 112"/>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4"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5" name="直線コネクタ 114"/>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6" name="【図書館】&#10;一人当たり面積最大値テキスト"/>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7" name="直線コネクタ 116"/>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8"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9" name="フローチャート: 判断 118"/>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77978</xdr:rowOff>
    </xdr:from>
    <xdr:to>
      <xdr:col>50</xdr:col>
      <xdr:colOff>165100</xdr:colOff>
      <xdr:row>40</xdr:row>
      <xdr:rowOff>8128</xdr:rowOff>
    </xdr:to>
    <xdr:sp macro="" textlink="">
      <xdr:nvSpPr>
        <xdr:cNvPr id="120" name="フローチャート: 判断 119"/>
        <xdr:cNvSpPr/>
      </xdr:nvSpPr>
      <xdr:spPr>
        <a:xfrm>
          <a:off x="958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27686</xdr:rowOff>
    </xdr:from>
    <xdr:to>
      <xdr:col>46</xdr:col>
      <xdr:colOff>38100</xdr:colOff>
      <xdr:row>39</xdr:row>
      <xdr:rowOff>129286</xdr:rowOff>
    </xdr:to>
    <xdr:sp macro="" textlink="">
      <xdr:nvSpPr>
        <xdr:cNvPr id="121" name="フローチャート: 判断 120"/>
        <xdr:cNvSpPr/>
      </xdr:nvSpPr>
      <xdr:spPr>
        <a:xfrm>
          <a:off x="8699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41402</xdr:rowOff>
    </xdr:from>
    <xdr:to>
      <xdr:col>41</xdr:col>
      <xdr:colOff>101600</xdr:colOff>
      <xdr:row>39</xdr:row>
      <xdr:rowOff>143002</xdr:rowOff>
    </xdr:to>
    <xdr:sp macro="" textlink="">
      <xdr:nvSpPr>
        <xdr:cNvPr id="122" name="フローチャート: 判断 121"/>
        <xdr:cNvSpPr/>
      </xdr:nvSpPr>
      <xdr:spPr>
        <a:xfrm>
          <a:off x="7810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73406</xdr:rowOff>
    </xdr:from>
    <xdr:to>
      <xdr:col>36</xdr:col>
      <xdr:colOff>165100</xdr:colOff>
      <xdr:row>40</xdr:row>
      <xdr:rowOff>3556</xdr:rowOff>
    </xdr:to>
    <xdr:sp macro="" textlink="">
      <xdr:nvSpPr>
        <xdr:cNvPr id="123" name="フローチャート: 判断 122"/>
        <xdr:cNvSpPr/>
      </xdr:nvSpPr>
      <xdr:spPr>
        <a:xfrm>
          <a:off x="6921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29" name="楕円 128"/>
        <xdr:cNvSpPr/>
      </xdr:nvSpPr>
      <xdr:spPr>
        <a:xfrm>
          <a:off x="10426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111269</xdr:rowOff>
    </xdr:from>
    <xdr:ext cx="469744" cy="259045"/>
    <xdr:sp macro="" textlink="">
      <xdr:nvSpPr>
        <xdr:cNvPr id="130" name="【図書館】&#10;一人当たり面積該当値テキスト"/>
        <xdr:cNvSpPr txBox="1"/>
      </xdr:nvSpPr>
      <xdr:spPr>
        <a:xfrm>
          <a:off x="10515600"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137414</xdr:rowOff>
    </xdr:from>
    <xdr:to>
      <xdr:col>50</xdr:col>
      <xdr:colOff>165100</xdr:colOff>
      <xdr:row>40</xdr:row>
      <xdr:rowOff>67564</xdr:rowOff>
    </xdr:to>
    <xdr:sp macro="" textlink="">
      <xdr:nvSpPr>
        <xdr:cNvPr id="131" name="楕円 130"/>
        <xdr:cNvSpPr/>
      </xdr:nvSpPr>
      <xdr:spPr>
        <a:xfrm>
          <a:off x="9588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xdr:rowOff>
    </xdr:from>
    <xdr:to>
      <xdr:col>55</xdr:col>
      <xdr:colOff>0</xdr:colOff>
      <xdr:row>40</xdr:row>
      <xdr:rowOff>16764</xdr:rowOff>
    </xdr:to>
    <xdr:cxnSp macro="">
      <xdr:nvCxnSpPr>
        <xdr:cNvPr id="132" name="直線コネクタ 131"/>
        <xdr:cNvCxnSpPr/>
      </xdr:nvCxnSpPr>
      <xdr:spPr>
        <a:xfrm flipV="1">
          <a:off x="9639300" y="68701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33" name="楕円 132"/>
        <xdr:cNvSpPr/>
      </xdr:nvSpPr>
      <xdr:spPr>
        <a:xfrm>
          <a:off x="8699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xdr:rowOff>
    </xdr:from>
    <xdr:to>
      <xdr:col>50</xdr:col>
      <xdr:colOff>114300</xdr:colOff>
      <xdr:row>40</xdr:row>
      <xdr:rowOff>21336</xdr:rowOff>
    </xdr:to>
    <xdr:cxnSp macro="">
      <xdr:nvCxnSpPr>
        <xdr:cNvPr id="134" name="直線コネクタ 133"/>
        <xdr:cNvCxnSpPr/>
      </xdr:nvCxnSpPr>
      <xdr:spPr>
        <a:xfrm flipV="1">
          <a:off x="8750300" y="687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146558</xdr:rowOff>
    </xdr:from>
    <xdr:to>
      <xdr:col>41</xdr:col>
      <xdr:colOff>101600</xdr:colOff>
      <xdr:row>40</xdr:row>
      <xdr:rowOff>76708</xdr:rowOff>
    </xdr:to>
    <xdr:sp macro="" textlink="">
      <xdr:nvSpPr>
        <xdr:cNvPr id="135" name="楕円 134"/>
        <xdr:cNvSpPr/>
      </xdr:nvSpPr>
      <xdr:spPr>
        <a:xfrm>
          <a:off x="7810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21336</xdr:rowOff>
    </xdr:from>
    <xdr:to>
      <xdr:col>45</xdr:col>
      <xdr:colOff>177800</xdr:colOff>
      <xdr:row>40</xdr:row>
      <xdr:rowOff>25908</xdr:rowOff>
    </xdr:to>
    <xdr:cxnSp macro="">
      <xdr:nvCxnSpPr>
        <xdr:cNvPr id="136" name="直線コネクタ 135"/>
        <xdr:cNvCxnSpPr/>
      </xdr:nvCxnSpPr>
      <xdr:spPr>
        <a:xfrm flipV="1">
          <a:off x="7861300" y="6879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37" name="楕円 136"/>
        <xdr:cNvSpPr/>
      </xdr:nvSpPr>
      <xdr:spPr>
        <a:xfrm>
          <a:off x="6921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30480</xdr:rowOff>
    </xdr:to>
    <xdr:cxnSp macro="">
      <xdr:nvCxnSpPr>
        <xdr:cNvPr id="138" name="直線コネクタ 137"/>
        <xdr:cNvCxnSpPr/>
      </xdr:nvCxnSpPr>
      <xdr:spPr>
        <a:xfrm flipV="1">
          <a:off x="6972300" y="688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24655</xdr:rowOff>
    </xdr:from>
    <xdr:ext cx="469744" cy="259045"/>
    <xdr:sp macro="" textlink="">
      <xdr:nvSpPr>
        <xdr:cNvPr id="139" name="n_1aveValue【図書館】&#10;一人当たり面積"/>
        <xdr:cNvSpPr txBox="1"/>
      </xdr:nvSpPr>
      <xdr:spPr>
        <a:xfrm>
          <a:off x="9391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145813</xdr:rowOff>
    </xdr:from>
    <xdr:ext cx="469744" cy="259045"/>
    <xdr:sp macro="" textlink="">
      <xdr:nvSpPr>
        <xdr:cNvPr id="140" name="n_2aveValue【図書館】&#10;一人当たり面積"/>
        <xdr:cNvSpPr txBox="1"/>
      </xdr:nvSpPr>
      <xdr:spPr>
        <a:xfrm>
          <a:off x="8515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159529</xdr:rowOff>
    </xdr:from>
    <xdr:ext cx="469744" cy="259045"/>
    <xdr:sp macro="" textlink="">
      <xdr:nvSpPr>
        <xdr:cNvPr id="141" name="n_3aveValue【図書館】&#10;一人当たり面積"/>
        <xdr:cNvSpPr txBox="1"/>
      </xdr:nvSpPr>
      <xdr:spPr>
        <a:xfrm>
          <a:off x="76264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20083</xdr:rowOff>
    </xdr:from>
    <xdr:ext cx="469744" cy="259045"/>
    <xdr:sp macro="" textlink="">
      <xdr:nvSpPr>
        <xdr:cNvPr id="142" name="n_4aveValue【図書館】&#10;一人当たり面積"/>
        <xdr:cNvSpPr txBox="1"/>
      </xdr:nvSpPr>
      <xdr:spPr>
        <a:xfrm>
          <a:off x="6737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58691</xdr:rowOff>
    </xdr:from>
    <xdr:ext cx="469744" cy="259045"/>
    <xdr:sp macro="" textlink="">
      <xdr:nvSpPr>
        <xdr:cNvPr id="143" name="n_1mainValue【図書館】&#10;一人当たり面積"/>
        <xdr:cNvSpPr txBox="1"/>
      </xdr:nvSpPr>
      <xdr:spPr>
        <a:xfrm>
          <a:off x="9391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63263</xdr:rowOff>
    </xdr:from>
    <xdr:ext cx="469744" cy="259045"/>
    <xdr:sp macro="" textlink="">
      <xdr:nvSpPr>
        <xdr:cNvPr id="144" name="n_2mainValue【図書館】&#10;一人当たり面積"/>
        <xdr:cNvSpPr txBox="1"/>
      </xdr:nvSpPr>
      <xdr:spPr>
        <a:xfrm>
          <a:off x="8515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67835</xdr:rowOff>
    </xdr:from>
    <xdr:ext cx="469744" cy="259045"/>
    <xdr:sp macro="" textlink="">
      <xdr:nvSpPr>
        <xdr:cNvPr id="145" name="n_3mainValue【図書館】&#10;一人当たり面積"/>
        <xdr:cNvSpPr txBox="1"/>
      </xdr:nvSpPr>
      <xdr:spPr>
        <a:xfrm>
          <a:off x="7626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6" name="n_4main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171" name="直線コネクタ 170"/>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174" name="【体育館・プール】&#10;有形固定資産減価償却率最大値テキスト"/>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175" name="直線コネクタ 174"/>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57802</xdr:rowOff>
    </xdr:from>
    <xdr:ext cx="405111" cy="259045"/>
    <xdr:sp macro="" textlink="">
      <xdr:nvSpPr>
        <xdr:cNvPr id="176" name="【体育館・プール】&#10;有形固定資産減価償却率平均値テキスト"/>
        <xdr:cNvSpPr txBox="1"/>
      </xdr:nvSpPr>
      <xdr:spPr>
        <a:xfrm>
          <a:off x="4673600" y="1017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77" name="フローチャート: 判断 176"/>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179" name="フローチャート: 判断 178"/>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80" name="フローチャート: 判断 179"/>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81" name="フローチャート: 判断 180"/>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164465</xdr:rowOff>
    </xdr:from>
    <xdr:to>
      <xdr:col>24</xdr:col>
      <xdr:colOff>114300</xdr:colOff>
      <xdr:row>63</xdr:row>
      <xdr:rowOff>94615</xdr:rowOff>
    </xdr:to>
    <xdr:sp macro="" textlink="">
      <xdr:nvSpPr>
        <xdr:cNvPr id="187" name="楕円 186"/>
        <xdr:cNvSpPr/>
      </xdr:nvSpPr>
      <xdr:spPr>
        <a:xfrm>
          <a:off x="4584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142892</xdr:rowOff>
    </xdr:from>
    <xdr:ext cx="405111" cy="259045"/>
    <xdr:sp macro="" textlink="">
      <xdr:nvSpPr>
        <xdr:cNvPr id="188" name="【体育館・プール】&#10;有形固定資産減価償却率該当値テキスト"/>
        <xdr:cNvSpPr txBox="1"/>
      </xdr:nvSpPr>
      <xdr:spPr>
        <a:xfrm>
          <a:off x="4673600"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89" name="楕円 188"/>
        <xdr:cNvSpPr/>
      </xdr:nvSpPr>
      <xdr:spPr>
        <a:xfrm>
          <a:off x="3746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5715</xdr:rowOff>
    </xdr:from>
    <xdr:to>
      <xdr:col>24</xdr:col>
      <xdr:colOff>63500</xdr:colOff>
      <xdr:row>63</xdr:row>
      <xdr:rowOff>43815</xdr:rowOff>
    </xdr:to>
    <xdr:cxnSp macro="">
      <xdr:nvCxnSpPr>
        <xdr:cNvPr id="190" name="直線コネクタ 189"/>
        <xdr:cNvCxnSpPr/>
      </xdr:nvCxnSpPr>
      <xdr:spPr>
        <a:xfrm>
          <a:off x="3797300" y="108070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88265</xdr:rowOff>
    </xdr:from>
    <xdr:to>
      <xdr:col>15</xdr:col>
      <xdr:colOff>101600</xdr:colOff>
      <xdr:row>63</xdr:row>
      <xdr:rowOff>18415</xdr:rowOff>
    </xdr:to>
    <xdr:sp macro="" textlink="">
      <xdr:nvSpPr>
        <xdr:cNvPr id="191" name="楕円 190"/>
        <xdr:cNvSpPr/>
      </xdr:nvSpPr>
      <xdr:spPr>
        <a:xfrm>
          <a:off x="2857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139065</xdr:rowOff>
    </xdr:from>
    <xdr:to>
      <xdr:col>19</xdr:col>
      <xdr:colOff>177800</xdr:colOff>
      <xdr:row>63</xdr:row>
      <xdr:rowOff>5715</xdr:rowOff>
    </xdr:to>
    <xdr:cxnSp macro="">
      <xdr:nvCxnSpPr>
        <xdr:cNvPr id="192" name="直線コネクタ 191"/>
        <xdr:cNvCxnSpPr/>
      </xdr:nvCxnSpPr>
      <xdr:spPr>
        <a:xfrm>
          <a:off x="2908300" y="10768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48260</xdr:rowOff>
    </xdr:from>
    <xdr:to>
      <xdr:col>10</xdr:col>
      <xdr:colOff>165100</xdr:colOff>
      <xdr:row>62</xdr:row>
      <xdr:rowOff>149860</xdr:rowOff>
    </xdr:to>
    <xdr:sp macro="" textlink="">
      <xdr:nvSpPr>
        <xdr:cNvPr id="193" name="楕円 192"/>
        <xdr:cNvSpPr/>
      </xdr:nvSpPr>
      <xdr:spPr>
        <a:xfrm>
          <a:off x="196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99060</xdr:rowOff>
    </xdr:from>
    <xdr:to>
      <xdr:col>15</xdr:col>
      <xdr:colOff>50800</xdr:colOff>
      <xdr:row>62</xdr:row>
      <xdr:rowOff>139065</xdr:rowOff>
    </xdr:to>
    <xdr:cxnSp macro="">
      <xdr:nvCxnSpPr>
        <xdr:cNvPr id="194" name="直線コネクタ 193"/>
        <xdr:cNvCxnSpPr/>
      </xdr:nvCxnSpPr>
      <xdr:spPr>
        <a:xfrm>
          <a:off x="2019300" y="10728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xdr:rowOff>
    </xdr:from>
    <xdr:to>
      <xdr:col>6</xdr:col>
      <xdr:colOff>38100</xdr:colOff>
      <xdr:row>62</xdr:row>
      <xdr:rowOff>111760</xdr:rowOff>
    </xdr:to>
    <xdr:sp macro="" textlink="">
      <xdr:nvSpPr>
        <xdr:cNvPr id="195" name="楕円 194"/>
        <xdr:cNvSpPr/>
      </xdr:nvSpPr>
      <xdr:spPr>
        <a:xfrm>
          <a:off x="107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60960</xdr:rowOff>
    </xdr:from>
    <xdr:to>
      <xdr:col>10</xdr:col>
      <xdr:colOff>114300</xdr:colOff>
      <xdr:row>62</xdr:row>
      <xdr:rowOff>99060</xdr:rowOff>
    </xdr:to>
    <xdr:cxnSp macro="">
      <xdr:nvCxnSpPr>
        <xdr:cNvPr id="196" name="直線コネクタ 195"/>
        <xdr:cNvCxnSpPr/>
      </xdr:nvCxnSpPr>
      <xdr:spPr>
        <a:xfrm>
          <a:off x="1130300" y="10690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198" name="n_2aveValue【体育館・プール】&#10;有形固定資産減価償却率"/>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199" name="n_3aveValue【体育館・プー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20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201" name="n_1mainValue【体育館・プール】&#10;有形固定資産減価償却率"/>
        <xdr:cNvSpPr txBox="1"/>
      </xdr:nvSpPr>
      <xdr:spPr>
        <a:xfrm>
          <a:off x="3582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9542</xdr:rowOff>
    </xdr:from>
    <xdr:ext cx="405111" cy="259045"/>
    <xdr:sp macro="" textlink="">
      <xdr:nvSpPr>
        <xdr:cNvPr id="202" name="n_2mainValue【体育館・プール】&#10;有形固定資産減価償却率"/>
        <xdr:cNvSpPr txBox="1"/>
      </xdr:nvSpPr>
      <xdr:spPr>
        <a:xfrm>
          <a:off x="2705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140987</xdr:rowOff>
    </xdr:from>
    <xdr:ext cx="405111" cy="259045"/>
    <xdr:sp macro="" textlink="">
      <xdr:nvSpPr>
        <xdr:cNvPr id="203" name="n_3mainValue【体育館・プール】&#10;有形固定資産減価償却率"/>
        <xdr:cNvSpPr txBox="1"/>
      </xdr:nvSpPr>
      <xdr:spPr>
        <a:xfrm>
          <a:off x="1816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102887</xdr:rowOff>
    </xdr:from>
    <xdr:ext cx="405111" cy="259045"/>
    <xdr:sp macro="" textlink="">
      <xdr:nvSpPr>
        <xdr:cNvPr id="204" name="n_4mainValue【体育館・プール】&#10;有形固定資産減価償却率"/>
        <xdr:cNvSpPr txBox="1"/>
      </xdr:nvSpPr>
      <xdr:spPr>
        <a:xfrm>
          <a:off x="927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230" name="直線コネクタ 229"/>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233" name="【体育館・プール】&#10;一人当たり面積最大値テキスト"/>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234" name="直線コネクタ 233"/>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235" name="【体育館・プール】&#10;一人当たり面積平均値テキスト"/>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236" name="フローチャート: 判断 235"/>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237" name="フローチャート: 判断 236"/>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238" name="フローチャート: 判断 237"/>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239" name="フローチャート: 判断 238"/>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240" name="フローチャート: 判断 239"/>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44994</xdr:rowOff>
    </xdr:from>
    <xdr:to>
      <xdr:col>55</xdr:col>
      <xdr:colOff>50800</xdr:colOff>
      <xdr:row>62</xdr:row>
      <xdr:rowOff>146594</xdr:rowOff>
    </xdr:to>
    <xdr:sp macro="" textlink="">
      <xdr:nvSpPr>
        <xdr:cNvPr id="246" name="楕円 245"/>
        <xdr:cNvSpPr/>
      </xdr:nvSpPr>
      <xdr:spPr>
        <a:xfrm>
          <a:off x="10426700" y="1067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23421</xdr:rowOff>
    </xdr:from>
    <xdr:ext cx="469744" cy="259045"/>
    <xdr:sp macro="" textlink="">
      <xdr:nvSpPr>
        <xdr:cNvPr id="247" name="【体育館・プール】&#10;一人当たり面積該当値テキスト"/>
        <xdr:cNvSpPr txBox="1"/>
      </xdr:nvSpPr>
      <xdr:spPr>
        <a:xfrm>
          <a:off x="10515600" y="106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51526</xdr:rowOff>
    </xdr:from>
    <xdr:to>
      <xdr:col>50</xdr:col>
      <xdr:colOff>165100</xdr:colOff>
      <xdr:row>62</xdr:row>
      <xdr:rowOff>153126</xdr:rowOff>
    </xdr:to>
    <xdr:sp macro="" textlink="">
      <xdr:nvSpPr>
        <xdr:cNvPr id="248" name="楕円 247"/>
        <xdr:cNvSpPr/>
      </xdr:nvSpPr>
      <xdr:spPr>
        <a:xfrm>
          <a:off x="9588500" y="1068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95794</xdr:rowOff>
    </xdr:from>
    <xdr:to>
      <xdr:col>55</xdr:col>
      <xdr:colOff>0</xdr:colOff>
      <xdr:row>62</xdr:row>
      <xdr:rowOff>102326</xdr:rowOff>
    </xdr:to>
    <xdr:cxnSp macro="">
      <xdr:nvCxnSpPr>
        <xdr:cNvPr id="249" name="直線コネクタ 248"/>
        <xdr:cNvCxnSpPr/>
      </xdr:nvCxnSpPr>
      <xdr:spPr>
        <a:xfrm flipV="1">
          <a:off x="9639300" y="107256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58057</xdr:rowOff>
    </xdr:from>
    <xdr:to>
      <xdr:col>46</xdr:col>
      <xdr:colOff>38100</xdr:colOff>
      <xdr:row>62</xdr:row>
      <xdr:rowOff>159657</xdr:rowOff>
    </xdr:to>
    <xdr:sp macro="" textlink="">
      <xdr:nvSpPr>
        <xdr:cNvPr id="250" name="楕円 249"/>
        <xdr:cNvSpPr/>
      </xdr:nvSpPr>
      <xdr:spPr>
        <a:xfrm>
          <a:off x="8699500" y="106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102326</xdr:rowOff>
    </xdr:from>
    <xdr:to>
      <xdr:col>50</xdr:col>
      <xdr:colOff>114300</xdr:colOff>
      <xdr:row>62</xdr:row>
      <xdr:rowOff>108857</xdr:rowOff>
    </xdr:to>
    <xdr:cxnSp macro="">
      <xdr:nvCxnSpPr>
        <xdr:cNvPr id="251" name="直線コネクタ 250"/>
        <xdr:cNvCxnSpPr/>
      </xdr:nvCxnSpPr>
      <xdr:spPr>
        <a:xfrm flipV="1">
          <a:off x="8750300" y="10732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64588</xdr:rowOff>
    </xdr:from>
    <xdr:to>
      <xdr:col>41</xdr:col>
      <xdr:colOff>101600</xdr:colOff>
      <xdr:row>62</xdr:row>
      <xdr:rowOff>166188</xdr:rowOff>
    </xdr:to>
    <xdr:sp macro="" textlink="">
      <xdr:nvSpPr>
        <xdr:cNvPr id="252" name="楕円 251"/>
        <xdr:cNvSpPr/>
      </xdr:nvSpPr>
      <xdr:spPr>
        <a:xfrm>
          <a:off x="7810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108857</xdr:rowOff>
    </xdr:from>
    <xdr:to>
      <xdr:col>45</xdr:col>
      <xdr:colOff>177800</xdr:colOff>
      <xdr:row>62</xdr:row>
      <xdr:rowOff>115388</xdr:rowOff>
    </xdr:to>
    <xdr:cxnSp macro="">
      <xdr:nvCxnSpPr>
        <xdr:cNvPr id="253" name="直線コネクタ 252"/>
        <xdr:cNvCxnSpPr/>
      </xdr:nvCxnSpPr>
      <xdr:spPr>
        <a:xfrm flipV="1">
          <a:off x="7861300" y="107387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71120</xdr:rowOff>
    </xdr:from>
    <xdr:to>
      <xdr:col>36</xdr:col>
      <xdr:colOff>165100</xdr:colOff>
      <xdr:row>63</xdr:row>
      <xdr:rowOff>1270</xdr:rowOff>
    </xdr:to>
    <xdr:sp macro="" textlink="">
      <xdr:nvSpPr>
        <xdr:cNvPr id="254" name="楕円 253"/>
        <xdr:cNvSpPr/>
      </xdr:nvSpPr>
      <xdr:spPr>
        <a:xfrm>
          <a:off x="6921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115388</xdr:rowOff>
    </xdr:from>
    <xdr:to>
      <xdr:col>41</xdr:col>
      <xdr:colOff>50800</xdr:colOff>
      <xdr:row>62</xdr:row>
      <xdr:rowOff>121920</xdr:rowOff>
    </xdr:to>
    <xdr:cxnSp macro="">
      <xdr:nvCxnSpPr>
        <xdr:cNvPr id="255" name="直線コネクタ 254"/>
        <xdr:cNvCxnSpPr/>
      </xdr:nvCxnSpPr>
      <xdr:spPr>
        <a:xfrm flipV="1">
          <a:off x="6972300" y="107452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256" name="n_1aveValue【体育館・プール】&#10;一人当たり面積"/>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257" name="n_2aveValue【体育館・プール】&#10;一人当たり面積"/>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258" name="n_3aveValue【体育館・プール】&#10;一人当たり面積"/>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259" name="n_4aveValue【体育館・プール】&#10;一人当たり面積"/>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144253</xdr:rowOff>
    </xdr:from>
    <xdr:ext cx="469744" cy="259045"/>
    <xdr:sp macro="" textlink="">
      <xdr:nvSpPr>
        <xdr:cNvPr id="260" name="n_1mainValue【体育館・プール】&#10;一人当たり面積"/>
        <xdr:cNvSpPr txBox="1"/>
      </xdr:nvSpPr>
      <xdr:spPr>
        <a:xfrm>
          <a:off x="9391727" y="107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150784</xdr:rowOff>
    </xdr:from>
    <xdr:ext cx="469744" cy="259045"/>
    <xdr:sp macro="" textlink="">
      <xdr:nvSpPr>
        <xdr:cNvPr id="261" name="n_2mainValue【体育館・プール】&#10;一人当たり面積"/>
        <xdr:cNvSpPr txBox="1"/>
      </xdr:nvSpPr>
      <xdr:spPr>
        <a:xfrm>
          <a:off x="8515427"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157315</xdr:rowOff>
    </xdr:from>
    <xdr:ext cx="469744" cy="259045"/>
    <xdr:sp macro="" textlink="">
      <xdr:nvSpPr>
        <xdr:cNvPr id="262" name="n_3mainValue【体育館・プール】&#10;一人当たり面積"/>
        <xdr:cNvSpPr txBox="1"/>
      </xdr:nvSpPr>
      <xdr:spPr>
        <a:xfrm>
          <a:off x="76264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163847</xdr:rowOff>
    </xdr:from>
    <xdr:ext cx="469744" cy="259045"/>
    <xdr:sp macro="" textlink="">
      <xdr:nvSpPr>
        <xdr:cNvPr id="263" name="n_4mainValue【体育館・プール】&#10;一人当たり面積"/>
        <xdr:cNvSpPr txBox="1"/>
      </xdr:nvSpPr>
      <xdr:spPr>
        <a:xfrm>
          <a:off x="6737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9525</xdr:rowOff>
    </xdr:from>
    <xdr:to>
      <xdr:col>24</xdr:col>
      <xdr:colOff>62865</xdr:colOff>
      <xdr:row>86</xdr:row>
      <xdr:rowOff>114300</xdr:rowOff>
    </xdr:to>
    <xdr:cxnSp macro="">
      <xdr:nvCxnSpPr>
        <xdr:cNvPr id="288" name="直線コネクタ 287"/>
        <xdr:cNvCxnSpPr/>
      </xdr:nvCxnSpPr>
      <xdr:spPr>
        <a:xfrm flipV="1">
          <a:off x="4634865" y="133826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127652</xdr:rowOff>
    </xdr:from>
    <xdr:ext cx="405111" cy="259045"/>
    <xdr:sp macro="" textlink="">
      <xdr:nvSpPr>
        <xdr:cNvPr id="291" name="【福祉施設】&#10;有形固定資産減価償却率最大値テキスト"/>
        <xdr:cNvSpPr txBox="1"/>
      </xdr:nvSpPr>
      <xdr:spPr>
        <a:xfrm>
          <a:off x="4673600" y="1315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292" name="直線コネクタ 291"/>
        <xdr:cNvCxnSpPr/>
      </xdr:nvCxnSpPr>
      <xdr:spPr>
        <a:xfrm>
          <a:off x="4546600" y="1338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164482</xdr:rowOff>
    </xdr:from>
    <xdr:ext cx="405111" cy="259045"/>
    <xdr:sp macro="" textlink="">
      <xdr:nvSpPr>
        <xdr:cNvPr id="293" name="【福祉施設】&#10;有形固定資産減価償却率平均値テキスト"/>
        <xdr:cNvSpPr txBox="1"/>
      </xdr:nvSpPr>
      <xdr:spPr>
        <a:xfrm>
          <a:off x="467360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94" name="フローチャート: 判断 293"/>
        <xdr:cNvSpPr/>
      </xdr:nvSpPr>
      <xdr:spPr>
        <a:xfrm>
          <a:off x="45847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65405</xdr:rowOff>
    </xdr:from>
    <xdr:to>
      <xdr:col>20</xdr:col>
      <xdr:colOff>38100</xdr:colOff>
      <xdr:row>81</xdr:row>
      <xdr:rowOff>167005</xdr:rowOff>
    </xdr:to>
    <xdr:sp macro="" textlink="">
      <xdr:nvSpPr>
        <xdr:cNvPr id="295" name="フローチャート: 判断 294"/>
        <xdr:cNvSpPr/>
      </xdr:nvSpPr>
      <xdr:spPr>
        <a:xfrm>
          <a:off x="37465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96" name="フローチャート: 判断 295"/>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7" name="フローチャート: 判断 296"/>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27305</xdr:rowOff>
    </xdr:from>
    <xdr:to>
      <xdr:col>6</xdr:col>
      <xdr:colOff>38100</xdr:colOff>
      <xdr:row>81</xdr:row>
      <xdr:rowOff>128905</xdr:rowOff>
    </xdr:to>
    <xdr:sp macro="" textlink="">
      <xdr:nvSpPr>
        <xdr:cNvPr id="298" name="フローチャート: 判断 297"/>
        <xdr:cNvSpPr/>
      </xdr:nvSpPr>
      <xdr:spPr>
        <a:xfrm>
          <a:off x="1079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137795</xdr:rowOff>
    </xdr:from>
    <xdr:to>
      <xdr:col>24</xdr:col>
      <xdr:colOff>114300</xdr:colOff>
      <xdr:row>86</xdr:row>
      <xdr:rowOff>67945</xdr:rowOff>
    </xdr:to>
    <xdr:sp macro="" textlink="">
      <xdr:nvSpPr>
        <xdr:cNvPr id="304" name="楕円 303"/>
        <xdr:cNvSpPr/>
      </xdr:nvSpPr>
      <xdr:spPr>
        <a:xfrm>
          <a:off x="4584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52722</xdr:rowOff>
    </xdr:from>
    <xdr:ext cx="405111" cy="259045"/>
    <xdr:sp macro="" textlink="">
      <xdr:nvSpPr>
        <xdr:cNvPr id="305" name="【福祉施設】&#10;有形固定資産減価償却率該当値テキスト"/>
        <xdr:cNvSpPr txBox="1"/>
      </xdr:nvSpPr>
      <xdr:spPr>
        <a:xfrm>
          <a:off x="4673600" y="1462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126364</xdr:rowOff>
    </xdr:from>
    <xdr:to>
      <xdr:col>20</xdr:col>
      <xdr:colOff>38100</xdr:colOff>
      <xdr:row>86</xdr:row>
      <xdr:rowOff>56514</xdr:rowOff>
    </xdr:to>
    <xdr:sp macro="" textlink="">
      <xdr:nvSpPr>
        <xdr:cNvPr id="306" name="楕円 305"/>
        <xdr:cNvSpPr/>
      </xdr:nvSpPr>
      <xdr:spPr>
        <a:xfrm>
          <a:off x="3746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5714</xdr:rowOff>
    </xdr:from>
    <xdr:to>
      <xdr:col>24</xdr:col>
      <xdr:colOff>63500</xdr:colOff>
      <xdr:row>86</xdr:row>
      <xdr:rowOff>17145</xdr:rowOff>
    </xdr:to>
    <xdr:cxnSp macro="">
      <xdr:nvCxnSpPr>
        <xdr:cNvPr id="307" name="直線コネクタ 306"/>
        <xdr:cNvCxnSpPr/>
      </xdr:nvCxnSpPr>
      <xdr:spPr>
        <a:xfrm>
          <a:off x="3797300" y="147504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113030</xdr:rowOff>
    </xdr:from>
    <xdr:to>
      <xdr:col>15</xdr:col>
      <xdr:colOff>101600</xdr:colOff>
      <xdr:row>86</xdr:row>
      <xdr:rowOff>43180</xdr:rowOff>
    </xdr:to>
    <xdr:sp macro="" textlink="">
      <xdr:nvSpPr>
        <xdr:cNvPr id="308" name="楕円 307"/>
        <xdr:cNvSpPr/>
      </xdr:nvSpPr>
      <xdr:spPr>
        <a:xfrm>
          <a:off x="2857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163830</xdr:rowOff>
    </xdr:from>
    <xdr:to>
      <xdr:col>19</xdr:col>
      <xdr:colOff>177800</xdr:colOff>
      <xdr:row>86</xdr:row>
      <xdr:rowOff>5714</xdr:rowOff>
    </xdr:to>
    <xdr:cxnSp macro="">
      <xdr:nvCxnSpPr>
        <xdr:cNvPr id="309" name="直線コネクタ 308"/>
        <xdr:cNvCxnSpPr/>
      </xdr:nvCxnSpPr>
      <xdr:spPr>
        <a:xfrm>
          <a:off x="2908300" y="147370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10" name="楕円 309"/>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85</xdr:row>
      <xdr:rowOff>163830</xdr:rowOff>
    </xdr:to>
    <xdr:cxnSp macro="">
      <xdr:nvCxnSpPr>
        <xdr:cNvPr id="311" name="直線コネクタ 310"/>
        <xdr:cNvCxnSpPr/>
      </xdr:nvCxnSpPr>
      <xdr:spPr>
        <a:xfrm>
          <a:off x="2019300" y="14725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90170</xdr:rowOff>
    </xdr:from>
    <xdr:to>
      <xdr:col>6</xdr:col>
      <xdr:colOff>38100</xdr:colOff>
      <xdr:row>86</xdr:row>
      <xdr:rowOff>20320</xdr:rowOff>
    </xdr:to>
    <xdr:sp macro="" textlink="">
      <xdr:nvSpPr>
        <xdr:cNvPr id="312" name="楕円 311"/>
        <xdr:cNvSpPr/>
      </xdr:nvSpPr>
      <xdr:spPr>
        <a:xfrm>
          <a:off x="107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140970</xdr:rowOff>
    </xdr:from>
    <xdr:to>
      <xdr:col>10</xdr:col>
      <xdr:colOff>114300</xdr:colOff>
      <xdr:row>85</xdr:row>
      <xdr:rowOff>152400</xdr:rowOff>
    </xdr:to>
    <xdr:cxnSp macro="">
      <xdr:nvCxnSpPr>
        <xdr:cNvPr id="313" name="直線コネクタ 312"/>
        <xdr:cNvCxnSpPr/>
      </xdr:nvCxnSpPr>
      <xdr:spPr>
        <a:xfrm>
          <a:off x="1130300" y="14714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12082</xdr:rowOff>
    </xdr:from>
    <xdr:ext cx="405111" cy="259045"/>
    <xdr:sp macro="" textlink="">
      <xdr:nvSpPr>
        <xdr:cNvPr id="314" name="n_1aveValue【福祉施設】&#10;有形固定資産減価償却率"/>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15" name="n_2aveValue【福祉施設】&#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6"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17" name="n_4aveValue【福祉施設】&#10;有形固定資産減価償却率"/>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47641</xdr:rowOff>
    </xdr:from>
    <xdr:ext cx="405111" cy="259045"/>
    <xdr:sp macro="" textlink="">
      <xdr:nvSpPr>
        <xdr:cNvPr id="318" name="n_1mainValue【福祉施設】&#10;有形固定資産減価償却率"/>
        <xdr:cNvSpPr txBox="1"/>
      </xdr:nvSpPr>
      <xdr:spPr>
        <a:xfrm>
          <a:off x="35820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34307</xdr:rowOff>
    </xdr:from>
    <xdr:ext cx="405111" cy="259045"/>
    <xdr:sp macro="" textlink="">
      <xdr:nvSpPr>
        <xdr:cNvPr id="319" name="n_2mainValue【福祉施設】&#10;有形固定資産減価償却率"/>
        <xdr:cNvSpPr txBox="1"/>
      </xdr:nvSpPr>
      <xdr:spPr>
        <a:xfrm>
          <a:off x="2705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22877</xdr:rowOff>
    </xdr:from>
    <xdr:ext cx="405111" cy="259045"/>
    <xdr:sp macro="" textlink="">
      <xdr:nvSpPr>
        <xdr:cNvPr id="320" name="n_3mainValue【福祉施設】&#10;有形固定資産減価償却率"/>
        <xdr:cNvSpPr txBox="1"/>
      </xdr:nvSpPr>
      <xdr:spPr>
        <a:xfrm>
          <a:off x="1816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11447</xdr:rowOff>
    </xdr:from>
    <xdr:ext cx="405111" cy="259045"/>
    <xdr:sp macro="" textlink="">
      <xdr:nvSpPr>
        <xdr:cNvPr id="321" name="n_4mainValue【福祉施設】&#10;有形固定資産減価償却率"/>
        <xdr:cNvSpPr txBox="1"/>
      </xdr:nvSpPr>
      <xdr:spPr>
        <a:xfrm>
          <a:off x="927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15239</xdr:rowOff>
    </xdr:from>
    <xdr:to>
      <xdr:col>54</xdr:col>
      <xdr:colOff>189865</xdr:colOff>
      <xdr:row>86</xdr:row>
      <xdr:rowOff>1524</xdr:rowOff>
    </xdr:to>
    <xdr:cxnSp macro="">
      <xdr:nvCxnSpPr>
        <xdr:cNvPr id="343" name="直線コネクタ 342"/>
        <xdr:cNvCxnSpPr/>
      </xdr:nvCxnSpPr>
      <xdr:spPr>
        <a:xfrm flipV="1">
          <a:off x="10476865" y="13559789"/>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5351</xdr:rowOff>
    </xdr:from>
    <xdr:ext cx="469744" cy="259045"/>
    <xdr:sp macro="" textlink="">
      <xdr:nvSpPr>
        <xdr:cNvPr id="344" name="【福祉施設】&#10;一人当たり面積最小値テキスト"/>
        <xdr:cNvSpPr txBox="1"/>
      </xdr:nvSpPr>
      <xdr:spPr>
        <a:xfrm>
          <a:off x="10515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xdr:rowOff>
    </xdr:from>
    <xdr:to>
      <xdr:col>55</xdr:col>
      <xdr:colOff>88900</xdr:colOff>
      <xdr:row>86</xdr:row>
      <xdr:rowOff>1524</xdr:rowOff>
    </xdr:to>
    <xdr:cxnSp macro="">
      <xdr:nvCxnSpPr>
        <xdr:cNvPr id="345" name="直線コネクタ 344"/>
        <xdr:cNvCxnSpPr/>
      </xdr:nvCxnSpPr>
      <xdr:spPr>
        <a:xfrm>
          <a:off x="10388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133366</xdr:rowOff>
    </xdr:from>
    <xdr:ext cx="469744" cy="259045"/>
    <xdr:sp macro="" textlink="">
      <xdr:nvSpPr>
        <xdr:cNvPr id="346" name="【福祉施設】&#10;一人当たり面積最大値テキスト"/>
        <xdr:cNvSpPr txBox="1"/>
      </xdr:nvSpPr>
      <xdr:spPr>
        <a:xfrm>
          <a:off x="10515600" y="1333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15239</xdr:rowOff>
    </xdr:from>
    <xdr:to>
      <xdr:col>55</xdr:col>
      <xdr:colOff>88900</xdr:colOff>
      <xdr:row>79</xdr:row>
      <xdr:rowOff>15239</xdr:rowOff>
    </xdr:to>
    <xdr:cxnSp macro="">
      <xdr:nvCxnSpPr>
        <xdr:cNvPr id="347" name="直線コネクタ 346"/>
        <xdr:cNvCxnSpPr/>
      </xdr:nvCxnSpPr>
      <xdr:spPr>
        <a:xfrm>
          <a:off x="10388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90188</xdr:rowOff>
    </xdr:from>
    <xdr:ext cx="469744" cy="259045"/>
    <xdr:sp macro="" textlink="">
      <xdr:nvSpPr>
        <xdr:cNvPr id="348" name="【福祉施設】&#10;一人当たり面積平均値テキスト"/>
        <xdr:cNvSpPr txBox="1"/>
      </xdr:nvSpPr>
      <xdr:spPr>
        <a:xfrm>
          <a:off x="10515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49" name="フローチャート: 判断 348"/>
        <xdr:cNvSpPr/>
      </xdr:nvSpPr>
      <xdr:spPr>
        <a:xfrm>
          <a:off x="10426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94742</xdr:rowOff>
    </xdr:from>
    <xdr:to>
      <xdr:col>50</xdr:col>
      <xdr:colOff>165100</xdr:colOff>
      <xdr:row>84</xdr:row>
      <xdr:rowOff>24892</xdr:rowOff>
    </xdr:to>
    <xdr:sp macro="" textlink="">
      <xdr:nvSpPr>
        <xdr:cNvPr id="350" name="フローチャート: 判断 349"/>
        <xdr:cNvSpPr/>
      </xdr:nvSpPr>
      <xdr:spPr>
        <a:xfrm>
          <a:off x="9588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51" name="フローチャート: 判断 350"/>
        <xdr:cNvSpPr/>
      </xdr:nvSpPr>
      <xdr:spPr>
        <a:xfrm>
          <a:off x="8699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142748</xdr:rowOff>
    </xdr:from>
    <xdr:to>
      <xdr:col>41</xdr:col>
      <xdr:colOff>101600</xdr:colOff>
      <xdr:row>84</xdr:row>
      <xdr:rowOff>72898</xdr:rowOff>
    </xdr:to>
    <xdr:sp macro="" textlink="">
      <xdr:nvSpPr>
        <xdr:cNvPr id="352" name="フローチャート: 判断 351"/>
        <xdr:cNvSpPr/>
      </xdr:nvSpPr>
      <xdr:spPr>
        <a:xfrm>
          <a:off x="7810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59" name="楕円 358"/>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60" name="【福祉施設】&#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115315</xdr:rowOff>
    </xdr:from>
    <xdr:to>
      <xdr:col>50</xdr:col>
      <xdr:colOff>165100</xdr:colOff>
      <xdr:row>86</xdr:row>
      <xdr:rowOff>45465</xdr:rowOff>
    </xdr:to>
    <xdr:sp macro="" textlink="">
      <xdr:nvSpPr>
        <xdr:cNvPr id="361" name="楕円 360"/>
        <xdr:cNvSpPr/>
      </xdr:nvSpPr>
      <xdr:spPr>
        <a:xfrm>
          <a:off x="9588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166115</xdr:rowOff>
    </xdr:from>
    <xdr:to>
      <xdr:col>55</xdr:col>
      <xdr:colOff>0</xdr:colOff>
      <xdr:row>85</xdr:row>
      <xdr:rowOff>166115</xdr:rowOff>
    </xdr:to>
    <xdr:cxnSp macro="">
      <xdr:nvCxnSpPr>
        <xdr:cNvPr id="362" name="直線コネクタ 361"/>
        <xdr:cNvCxnSpPr/>
      </xdr:nvCxnSpPr>
      <xdr:spPr>
        <a:xfrm>
          <a:off x="9639300" y="1473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115315</xdr:rowOff>
    </xdr:from>
    <xdr:to>
      <xdr:col>46</xdr:col>
      <xdr:colOff>38100</xdr:colOff>
      <xdr:row>86</xdr:row>
      <xdr:rowOff>45465</xdr:rowOff>
    </xdr:to>
    <xdr:sp macro="" textlink="">
      <xdr:nvSpPr>
        <xdr:cNvPr id="363" name="楕円 362"/>
        <xdr:cNvSpPr/>
      </xdr:nvSpPr>
      <xdr:spPr>
        <a:xfrm>
          <a:off x="8699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166115</xdr:rowOff>
    </xdr:from>
    <xdr:to>
      <xdr:col>50</xdr:col>
      <xdr:colOff>114300</xdr:colOff>
      <xdr:row>85</xdr:row>
      <xdr:rowOff>166115</xdr:rowOff>
    </xdr:to>
    <xdr:cxnSp macro="">
      <xdr:nvCxnSpPr>
        <xdr:cNvPr id="364" name="直線コネクタ 363"/>
        <xdr:cNvCxnSpPr/>
      </xdr:nvCxnSpPr>
      <xdr:spPr>
        <a:xfrm>
          <a:off x="8750300" y="14739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5" name="楕円 364"/>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166115</xdr:rowOff>
    </xdr:from>
    <xdr:to>
      <xdr:col>45</xdr:col>
      <xdr:colOff>177800</xdr:colOff>
      <xdr:row>85</xdr:row>
      <xdr:rowOff>168402</xdr:rowOff>
    </xdr:to>
    <xdr:cxnSp macro="">
      <xdr:nvCxnSpPr>
        <xdr:cNvPr id="366" name="直線コネクタ 365"/>
        <xdr:cNvCxnSpPr/>
      </xdr:nvCxnSpPr>
      <xdr:spPr>
        <a:xfrm flipV="1">
          <a:off x="7861300" y="1473936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7" name="楕円 366"/>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8" name="直線コネクタ 367"/>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41419</xdr:rowOff>
    </xdr:from>
    <xdr:ext cx="469744" cy="259045"/>
    <xdr:sp macro="" textlink="">
      <xdr:nvSpPr>
        <xdr:cNvPr id="369" name="n_1ave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64279</xdr:rowOff>
    </xdr:from>
    <xdr:ext cx="469744" cy="259045"/>
    <xdr:sp macro="" textlink="">
      <xdr:nvSpPr>
        <xdr:cNvPr id="370" name="n_2aveValue【福祉施設】&#10;一人当たり面積"/>
        <xdr:cNvSpPr txBox="1"/>
      </xdr:nvSpPr>
      <xdr:spPr>
        <a:xfrm>
          <a:off x="8515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1" name="n_3aveValue【福祉施設】&#10;一人当たり面積"/>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100855</xdr:rowOff>
    </xdr:from>
    <xdr:ext cx="469744" cy="259045"/>
    <xdr:sp macro="" textlink="">
      <xdr:nvSpPr>
        <xdr:cNvPr id="372" name="n_4aveValue【福祉施設】&#10;一人当たり面積"/>
        <xdr:cNvSpPr txBox="1"/>
      </xdr:nvSpPr>
      <xdr:spPr>
        <a:xfrm>
          <a:off x="6737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36592</xdr:rowOff>
    </xdr:from>
    <xdr:ext cx="469744" cy="259045"/>
    <xdr:sp macro="" textlink="">
      <xdr:nvSpPr>
        <xdr:cNvPr id="373" name="n_1mainValue【福祉施設】&#10;一人当たり面積"/>
        <xdr:cNvSpPr txBox="1"/>
      </xdr:nvSpPr>
      <xdr:spPr>
        <a:xfrm>
          <a:off x="93917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36592</xdr:rowOff>
    </xdr:from>
    <xdr:ext cx="469744" cy="259045"/>
    <xdr:sp macro="" textlink="">
      <xdr:nvSpPr>
        <xdr:cNvPr id="374" name="n_2mainValue【福祉施設】&#10;一人当たり面積"/>
        <xdr:cNvSpPr txBox="1"/>
      </xdr:nvSpPr>
      <xdr:spPr>
        <a:xfrm>
          <a:off x="8515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5"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6"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50074</xdr:rowOff>
    </xdr:from>
    <xdr:to>
      <xdr:col>24</xdr:col>
      <xdr:colOff>62865</xdr:colOff>
      <xdr:row>109</xdr:row>
      <xdr:rowOff>35379</xdr:rowOff>
    </xdr:to>
    <xdr:cxnSp macro="">
      <xdr:nvCxnSpPr>
        <xdr:cNvPr id="402" name="直線コネクタ 401"/>
        <xdr:cNvCxnSpPr/>
      </xdr:nvCxnSpPr>
      <xdr:spPr>
        <a:xfrm flipV="1">
          <a:off x="4634865" y="1719507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168201</xdr:rowOff>
    </xdr:from>
    <xdr:ext cx="340478" cy="259045"/>
    <xdr:sp macro="" textlink="">
      <xdr:nvSpPr>
        <xdr:cNvPr id="405" name="【市民会館】&#10;有形固定資産減価償却率最大値テキスト"/>
        <xdr:cNvSpPr txBox="1"/>
      </xdr:nvSpPr>
      <xdr:spPr>
        <a:xfrm>
          <a:off x="4673600" y="1697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50074</xdr:rowOff>
    </xdr:from>
    <xdr:to>
      <xdr:col>24</xdr:col>
      <xdr:colOff>152400</xdr:colOff>
      <xdr:row>100</xdr:row>
      <xdr:rowOff>50074</xdr:rowOff>
    </xdr:to>
    <xdr:cxnSp macro="">
      <xdr:nvCxnSpPr>
        <xdr:cNvPr id="406" name="直線コネクタ 405"/>
        <xdr:cNvCxnSpPr/>
      </xdr:nvCxnSpPr>
      <xdr:spPr>
        <a:xfrm>
          <a:off x="4546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145885</xdr:rowOff>
    </xdr:from>
    <xdr:ext cx="405111" cy="259045"/>
    <xdr:sp macro="" textlink="">
      <xdr:nvSpPr>
        <xdr:cNvPr id="407" name="【市民会館】&#10;有形固定資産減価償却率平均値テキスト"/>
        <xdr:cNvSpPr txBox="1"/>
      </xdr:nvSpPr>
      <xdr:spPr>
        <a:xfrm>
          <a:off x="4673600" y="1780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08" name="フローチャート: 判断 407"/>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116839</xdr:rowOff>
    </xdr:from>
    <xdr:to>
      <xdr:col>20</xdr:col>
      <xdr:colOff>38100</xdr:colOff>
      <xdr:row>105</xdr:row>
      <xdr:rowOff>46989</xdr:rowOff>
    </xdr:to>
    <xdr:sp macro="" textlink="">
      <xdr:nvSpPr>
        <xdr:cNvPr id="409" name="フローチャート: 判断 408"/>
        <xdr:cNvSpPr/>
      </xdr:nvSpPr>
      <xdr:spPr>
        <a:xfrm>
          <a:off x="3746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410" name="フローチャート: 判断 409"/>
        <xdr:cNvSpPr/>
      </xdr:nvSpPr>
      <xdr:spPr>
        <a:xfrm>
          <a:off x="2857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84182</xdr:rowOff>
    </xdr:from>
    <xdr:to>
      <xdr:col>20</xdr:col>
      <xdr:colOff>38100</xdr:colOff>
      <xdr:row>108</xdr:row>
      <xdr:rowOff>14332</xdr:rowOff>
    </xdr:to>
    <xdr:sp macro="" textlink="">
      <xdr:nvSpPr>
        <xdr:cNvPr id="418" name="楕円 417"/>
        <xdr:cNvSpPr/>
      </xdr:nvSpPr>
      <xdr:spPr>
        <a:xfrm>
          <a:off x="3746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63516</xdr:rowOff>
    </xdr:from>
    <xdr:ext cx="405111" cy="259045"/>
    <xdr:sp macro="" textlink="">
      <xdr:nvSpPr>
        <xdr:cNvPr id="419" name="n_1ave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61884</xdr:rowOff>
    </xdr:from>
    <xdr:ext cx="405111" cy="259045"/>
    <xdr:sp macro="" textlink="">
      <xdr:nvSpPr>
        <xdr:cNvPr id="420" name="n_2aveValue【市民会館】&#10;有形固定資産減価償却率"/>
        <xdr:cNvSpPr txBox="1"/>
      </xdr:nvSpPr>
      <xdr:spPr>
        <a:xfrm>
          <a:off x="2705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60251</xdr:rowOff>
    </xdr:from>
    <xdr:ext cx="405111" cy="259045"/>
    <xdr:sp macro="" textlink="">
      <xdr:nvSpPr>
        <xdr:cNvPr id="421" name="n_3aveValue【市民会館】&#10;有形固定資産減価償却率"/>
        <xdr:cNvSpPr txBox="1"/>
      </xdr:nvSpPr>
      <xdr:spPr>
        <a:xfrm>
          <a:off x="1816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22" name="n_4aveValue【市民会館】&#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5459</xdr:rowOff>
    </xdr:from>
    <xdr:ext cx="405111" cy="259045"/>
    <xdr:sp macro="" textlink="">
      <xdr:nvSpPr>
        <xdr:cNvPr id="423" name="n_1mainValue【市民会館】&#10;有形固定資産減価償却率"/>
        <xdr:cNvSpPr txBox="1"/>
      </xdr:nvSpPr>
      <xdr:spPr>
        <a:xfrm>
          <a:off x="3582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5" name="正方形/長方形 4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6" name="正方形/長方形 4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7" name="正方形/長方形 4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8" name="正方形/長方形 4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9" name="正方形/長方形 4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0" name="正方形/長方形 4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1" name="正方形/長方形 4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2" name="テキスト ボックス 4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3" name="直線コネクタ 4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5" name="テキスト ボックス 43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7" name="テキスト ボックス 43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9" name="テキスト ボックス 43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1" name="テキスト ボックス 44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3" name="テキスト ボックス 44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5" name="テキスト ボックス 44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154577</xdr:rowOff>
    </xdr:from>
    <xdr:to>
      <xdr:col>54</xdr:col>
      <xdr:colOff>189865</xdr:colOff>
      <xdr:row>109</xdr:row>
      <xdr:rowOff>22316</xdr:rowOff>
    </xdr:to>
    <xdr:cxnSp macro="">
      <xdr:nvCxnSpPr>
        <xdr:cNvPr id="449" name="直線コネクタ 448"/>
        <xdr:cNvCxnSpPr/>
      </xdr:nvCxnSpPr>
      <xdr:spPr>
        <a:xfrm flipV="1">
          <a:off x="10476865" y="1712812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26143</xdr:rowOff>
    </xdr:from>
    <xdr:ext cx="469744" cy="259045"/>
    <xdr:sp macro="" textlink="">
      <xdr:nvSpPr>
        <xdr:cNvPr id="450" name="【市民会館】&#10;一人当たり面積最小値テキスト"/>
        <xdr:cNvSpPr txBox="1"/>
      </xdr:nvSpPr>
      <xdr:spPr>
        <a:xfrm>
          <a:off x="10515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22316</xdr:rowOff>
    </xdr:from>
    <xdr:to>
      <xdr:col>55</xdr:col>
      <xdr:colOff>88900</xdr:colOff>
      <xdr:row>109</xdr:row>
      <xdr:rowOff>22316</xdr:rowOff>
    </xdr:to>
    <xdr:cxnSp macro="">
      <xdr:nvCxnSpPr>
        <xdr:cNvPr id="451" name="直線コネクタ 450"/>
        <xdr:cNvCxnSpPr/>
      </xdr:nvCxnSpPr>
      <xdr:spPr>
        <a:xfrm>
          <a:off x="10388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101254</xdr:rowOff>
    </xdr:from>
    <xdr:ext cx="469744" cy="259045"/>
    <xdr:sp macro="" textlink="">
      <xdr:nvSpPr>
        <xdr:cNvPr id="452" name="【市民会館】&#10;一人当たり面積最大値テキスト"/>
        <xdr:cNvSpPr txBox="1"/>
      </xdr:nvSpPr>
      <xdr:spPr>
        <a:xfrm>
          <a:off x="10515600" y="1690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154577</xdr:rowOff>
    </xdr:from>
    <xdr:to>
      <xdr:col>55</xdr:col>
      <xdr:colOff>88900</xdr:colOff>
      <xdr:row>99</xdr:row>
      <xdr:rowOff>154577</xdr:rowOff>
    </xdr:to>
    <xdr:cxnSp macro="">
      <xdr:nvCxnSpPr>
        <xdr:cNvPr id="453" name="直線コネクタ 452"/>
        <xdr:cNvCxnSpPr/>
      </xdr:nvCxnSpPr>
      <xdr:spPr>
        <a:xfrm>
          <a:off x="10388600" y="1712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57711</xdr:rowOff>
    </xdr:from>
    <xdr:ext cx="469744" cy="259045"/>
    <xdr:sp macro="" textlink="">
      <xdr:nvSpPr>
        <xdr:cNvPr id="454" name="【市民会館】&#10;一人当たり面積平均値テキスト"/>
        <xdr:cNvSpPr txBox="1"/>
      </xdr:nvSpPr>
      <xdr:spPr>
        <a:xfrm>
          <a:off x="10515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79284</xdr:rowOff>
    </xdr:from>
    <xdr:to>
      <xdr:col>55</xdr:col>
      <xdr:colOff>50800</xdr:colOff>
      <xdr:row>107</xdr:row>
      <xdr:rowOff>9434</xdr:rowOff>
    </xdr:to>
    <xdr:sp macro="" textlink="">
      <xdr:nvSpPr>
        <xdr:cNvPr id="455" name="フローチャート: 判断 454"/>
        <xdr:cNvSpPr/>
      </xdr:nvSpPr>
      <xdr:spPr>
        <a:xfrm>
          <a:off x="10426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85816</xdr:rowOff>
    </xdr:from>
    <xdr:to>
      <xdr:col>50</xdr:col>
      <xdr:colOff>165100</xdr:colOff>
      <xdr:row>107</xdr:row>
      <xdr:rowOff>15966</xdr:rowOff>
    </xdr:to>
    <xdr:sp macro="" textlink="">
      <xdr:nvSpPr>
        <xdr:cNvPr id="456" name="フローチャート: 判断 455"/>
        <xdr:cNvSpPr/>
      </xdr:nvSpPr>
      <xdr:spPr>
        <a:xfrm>
          <a:off x="9588500" y="1825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57" name="フローチャート: 判断 456"/>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58" name="フローチャート: 判断 457"/>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59" name="フローチャート: 判断 458"/>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98879</xdr:rowOff>
    </xdr:from>
    <xdr:to>
      <xdr:col>50</xdr:col>
      <xdr:colOff>165100</xdr:colOff>
      <xdr:row>109</xdr:row>
      <xdr:rowOff>29029</xdr:rowOff>
    </xdr:to>
    <xdr:sp macro="" textlink="">
      <xdr:nvSpPr>
        <xdr:cNvPr id="465" name="楕円 464"/>
        <xdr:cNvSpPr/>
      </xdr:nvSpPr>
      <xdr:spPr>
        <a:xfrm>
          <a:off x="9588500" y="186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32493</xdr:rowOff>
    </xdr:from>
    <xdr:ext cx="469744" cy="259045"/>
    <xdr:sp macro="" textlink="">
      <xdr:nvSpPr>
        <xdr:cNvPr id="466" name="n_1aveValue【市民会館】&#10;一人当たり面積"/>
        <xdr:cNvSpPr txBox="1"/>
      </xdr:nvSpPr>
      <xdr:spPr>
        <a:xfrm>
          <a:off x="9391727" y="1803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67" name="n_2aveValue【市民会館】&#10;一人当たり面積"/>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68" name="n_3aveValue【市民会館】&#10;一人当たり面積"/>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69" name="n_4aveValue【市民会館】&#10;一人当たり面積"/>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20156</xdr:rowOff>
    </xdr:from>
    <xdr:ext cx="469744" cy="259045"/>
    <xdr:sp macro="" textlink="">
      <xdr:nvSpPr>
        <xdr:cNvPr id="470" name="n_1mainValue【市民会館】&#10;一人当たり面積"/>
        <xdr:cNvSpPr txBox="1"/>
      </xdr:nvSpPr>
      <xdr:spPr>
        <a:xfrm>
          <a:off x="9391727" y="187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2" name="直線コネクタ 4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3" name="テキスト ボックス 48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4" name="直線コネクタ 4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5" name="テキスト ボックス 4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6" name="直線コネクタ 4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7" name="テキスト ボックス 4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8" name="直線コネクタ 4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9" name="テキスト ボックス 4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0" name="直線コネクタ 4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1" name="テキスト ボックス 4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2" name="直線コネクタ 4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3" name="テキスト ボックス 49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4" name="直線コネクタ 4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167640</xdr:rowOff>
    </xdr:to>
    <xdr:cxnSp macro="">
      <xdr:nvCxnSpPr>
        <xdr:cNvPr id="496" name="直線コネクタ 495"/>
        <xdr:cNvCxnSpPr/>
      </xdr:nvCxnSpPr>
      <xdr:spPr>
        <a:xfrm flipV="1">
          <a:off x="16318864" y="582059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7"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8" name="直線コネクタ 497"/>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340478" cy="259045"/>
    <xdr:sp macro="" textlink="">
      <xdr:nvSpPr>
        <xdr:cNvPr id="499" name="【一般廃棄物処理施設】&#10;有形固定資産減価償却率最大値テキスト"/>
        <xdr:cNvSpPr txBox="1"/>
      </xdr:nvSpPr>
      <xdr:spPr>
        <a:xfrm>
          <a:off x="16357600" y="55958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500" name="直線コネクタ 499"/>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159311</xdr:rowOff>
    </xdr:from>
    <xdr:ext cx="405111" cy="259045"/>
    <xdr:sp macro="" textlink="">
      <xdr:nvSpPr>
        <xdr:cNvPr id="501" name="【一般廃棄物処理施設】&#10;有形固定資産減価償却率平均値テキスト"/>
        <xdr:cNvSpPr txBox="1"/>
      </xdr:nvSpPr>
      <xdr:spPr>
        <a:xfrm>
          <a:off x="16357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502" name="フローチャート: 判断 501"/>
        <xdr:cNvSpPr/>
      </xdr:nvSpPr>
      <xdr:spPr>
        <a:xfrm>
          <a:off x="16268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03" name="フローチャート: 判断 502"/>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170724</xdr:rowOff>
    </xdr:from>
    <xdr:to>
      <xdr:col>76</xdr:col>
      <xdr:colOff>165100</xdr:colOff>
      <xdr:row>39</xdr:row>
      <xdr:rowOff>100874</xdr:rowOff>
    </xdr:to>
    <xdr:sp macro="" textlink="">
      <xdr:nvSpPr>
        <xdr:cNvPr id="504" name="フローチャート: 判断 503"/>
        <xdr:cNvSpPr/>
      </xdr:nvSpPr>
      <xdr:spPr>
        <a:xfrm>
          <a:off x="14541500" y="668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121738</xdr:rowOff>
    </xdr:from>
    <xdr:to>
      <xdr:col>72</xdr:col>
      <xdr:colOff>38100</xdr:colOff>
      <xdr:row>39</xdr:row>
      <xdr:rowOff>51888</xdr:rowOff>
    </xdr:to>
    <xdr:sp macro="" textlink="">
      <xdr:nvSpPr>
        <xdr:cNvPr id="505" name="フローチャート: 判断 504"/>
        <xdr:cNvSpPr/>
      </xdr:nvSpPr>
      <xdr:spPr>
        <a:xfrm>
          <a:off x="136525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506" name="フローチャート: 判断 50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27033</xdr:rowOff>
    </xdr:from>
    <xdr:to>
      <xdr:col>85</xdr:col>
      <xdr:colOff>177800</xdr:colOff>
      <xdr:row>41</xdr:row>
      <xdr:rowOff>128633</xdr:rowOff>
    </xdr:to>
    <xdr:sp macro="" textlink="">
      <xdr:nvSpPr>
        <xdr:cNvPr id="512" name="楕円 511"/>
        <xdr:cNvSpPr/>
      </xdr:nvSpPr>
      <xdr:spPr>
        <a:xfrm>
          <a:off x="162687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113410</xdr:rowOff>
    </xdr:from>
    <xdr:ext cx="405111" cy="259045"/>
    <xdr:sp macro="" textlink="">
      <xdr:nvSpPr>
        <xdr:cNvPr id="513" name="【一般廃棄物処理施設】&#10;有形固定資産減価償却率該当値テキスト"/>
        <xdr:cNvSpPr txBox="1"/>
      </xdr:nvSpPr>
      <xdr:spPr>
        <a:xfrm>
          <a:off x="16357600" y="697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141333</xdr:rowOff>
    </xdr:from>
    <xdr:to>
      <xdr:col>81</xdr:col>
      <xdr:colOff>101600</xdr:colOff>
      <xdr:row>41</xdr:row>
      <xdr:rowOff>71483</xdr:rowOff>
    </xdr:to>
    <xdr:sp macro="" textlink="">
      <xdr:nvSpPr>
        <xdr:cNvPr id="514" name="楕円 513"/>
        <xdr:cNvSpPr/>
      </xdr:nvSpPr>
      <xdr:spPr>
        <a:xfrm>
          <a:off x="15430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20683</xdr:rowOff>
    </xdr:from>
    <xdr:to>
      <xdr:col>85</xdr:col>
      <xdr:colOff>127000</xdr:colOff>
      <xdr:row>41</xdr:row>
      <xdr:rowOff>77833</xdr:rowOff>
    </xdr:to>
    <xdr:cxnSp macro="">
      <xdr:nvCxnSpPr>
        <xdr:cNvPr id="515" name="直線コネクタ 514"/>
        <xdr:cNvCxnSpPr/>
      </xdr:nvCxnSpPr>
      <xdr:spPr>
        <a:xfrm>
          <a:off x="15481300" y="705013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84183</xdr:rowOff>
    </xdr:from>
    <xdr:to>
      <xdr:col>76</xdr:col>
      <xdr:colOff>165100</xdr:colOff>
      <xdr:row>41</xdr:row>
      <xdr:rowOff>14333</xdr:rowOff>
    </xdr:to>
    <xdr:sp macro="" textlink="">
      <xdr:nvSpPr>
        <xdr:cNvPr id="516" name="楕円 515"/>
        <xdr:cNvSpPr/>
      </xdr:nvSpPr>
      <xdr:spPr>
        <a:xfrm>
          <a:off x="14541500" y="69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134983</xdr:rowOff>
    </xdr:from>
    <xdr:to>
      <xdr:col>81</xdr:col>
      <xdr:colOff>50800</xdr:colOff>
      <xdr:row>41</xdr:row>
      <xdr:rowOff>20683</xdr:rowOff>
    </xdr:to>
    <xdr:cxnSp macro="">
      <xdr:nvCxnSpPr>
        <xdr:cNvPr id="517" name="直線コネクタ 516"/>
        <xdr:cNvCxnSpPr/>
      </xdr:nvCxnSpPr>
      <xdr:spPr>
        <a:xfrm>
          <a:off x="14592300" y="699298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27033</xdr:rowOff>
    </xdr:from>
    <xdr:to>
      <xdr:col>72</xdr:col>
      <xdr:colOff>38100</xdr:colOff>
      <xdr:row>40</xdr:row>
      <xdr:rowOff>128633</xdr:rowOff>
    </xdr:to>
    <xdr:sp macro="" textlink="">
      <xdr:nvSpPr>
        <xdr:cNvPr id="518" name="楕円 517"/>
        <xdr:cNvSpPr/>
      </xdr:nvSpPr>
      <xdr:spPr>
        <a:xfrm>
          <a:off x="13652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77833</xdr:rowOff>
    </xdr:from>
    <xdr:to>
      <xdr:col>76</xdr:col>
      <xdr:colOff>114300</xdr:colOff>
      <xdr:row>40</xdr:row>
      <xdr:rowOff>134983</xdr:rowOff>
    </xdr:to>
    <xdr:cxnSp macro="">
      <xdr:nvCxnSpPr>
        <xdr:cNvPr id="519" name="直線コネクタ 518"/>
        <xdr:cNvCxnSpPr/>
      </xdr:nvCxnSpPr>
      <xdr:spPr>
        <a:xfrm>
          <a:off x="13703300" y="693583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141333</xdr:rowOff>
    </xdr:from>
    <xdr:to>
      <xdr:col>67</xdr:col>
      <xdr:colOff>101600</xdr:colOff>
      <xdr:row>40</xdr:row>
      <xdr:rowOff>71483</xdr:rowOff>
    </xdr:to>
    <xdr:sp macro="" textlink="">
      <xdr:nvSpPr>
        <xdr:cNvPr id="520" name="楕円 519"/>
        <xdr:cNvSpPr/>
      </xdr:nvSpPr>
      <xdr:spPr>
        <a:xfrm>
          <a:off x="12763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20683</xdr:rowOff>
    </xdr:from>
    <xdr:to>
      <xdr:col>71</xdr:col>
      <xdr:colOff>177800</xdr:colOff>
      <xdr:row>40</xdr:row>
      <xdr:rowOff>77833</xdr:rowOff>
    </xdr:to>
    <xdr:cxnSp macro="">
      <xdr:nvCxnSpPr>
        <xdr:cNvPr id="521" name="直線コネクタ 520"/>
        <xdr:cNvCxnSpPr/>
      </xdr:nvCxnSpPr>
      <xdr:spPr>
        <a:xfrm>
          <a:off x="12814300" y="687868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22"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117401</xdr:rowOff>
    </xdr:from>
    <xdr:ext cx="405111" cy="259045"/>
    <xdr:sp macro="" textlink="">
      <xdr:nvSpPr>
        <xdr:cNvPr id="523" name="n_2aveValue【一般廃棄物処理施設】&#10;有形固定資産減価償却率"/>
        <xdr:cNvSpPr txBox="1"/>
      </xdr:nvSpPr>
      <xdr:spPr>
        <a:xfrm>
          <a:off x="14389744"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68416</xdr:rowOff>
    </xdr:from>
    <xdr:ext cx="405111" cy="259045"/>
    <xdr:sp macro="" textlink="">
      <xdr:nvSpPr>
        <xdr:cNvPr id="524" name="n_3aveValue【一般廃棄物処理施設】&#10;有形固定資産減価償却率"/>
        <xdr:cNvSpPr txBox="1"/>
      </xdr:nvSpPr>
      <xdr:spPr>
        <a:xfrm>
          <a:off x="135007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525" name="n_4aveValue【一般廃棄物処理施設】&#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62610</xdr:rowOff>
    </xdr:from>
    <xdr:ext cx="405111" cy="259045"/>
    <xdr:sp macro="" textlink="">
      <xdr:nvSpPr>
        <xdr:cNvPr id="526" name="n_1mainValue【一般廃棄物処理施設】&#10;有形固定資産減価償却率"/>
        <xdr:cNvSpPr txBox="1"/>
      </xdr:nvSpPr>
      <xdr:spPr>
        <a:xfrm>
          <a:off x="15266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5460</xdr:rowOff>
    </xdr:from>
    <xdr:ext cx="405111" cy="259045"/>
    <xdr:sp macro="" textlink="">
      <xdr:nvSpPr>
        <xdr:cNvPr id="527" name="n_2mainValue【一般廃棄物処理施設】&#10;有形固定資産減価償却率"/>
        <xdr:cNvSpPr txBox="1"/>
      </xdr:nvSpPr>
      <xdr:spPr>
        <a:xfrm>
          <a:off x="14389744" y="703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119760</xdr:rowOff>
    </xdr:from>
    <xdr:ext cx="405111" cy="259045"/>
    <xdr:sp macro="" textlink="">
      <xdr:nvSpPr>
        <xdr:cNvPr id="528" name="n_3mainValue【一般廃棄物処理施設】&#10;有形固定資産減価償却率"/>
        <xdr:cNvSpPr txBox="1"/>
      </xdr:nvSpPr>
      <xdr:spPr>
        <a:xfrm>
          <a:off x="13500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62610</xdr:rowOff>
    </xdr:from>
    <xdr:ext cx="405111" cy="259045"/>
    <xdr:sp macro="" textlink="">
      <xdr:nvSpPr>
        <xdr:cNvPr id="529" name="n_4mainValue【一般廃棄物処理施設】&#10;有形固定資産減価償却率"/>
        <xdr:cNvSpPr txBox="1"/>
      </xdr:nvSpPr>
      <xdr:spPr>
        <a:xfrm>
          <a:off x="126117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0" name="直線コネクタ 5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1" name="テキスト ボックス 54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2" name="直線コネクタ 5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3" name="テキスト ボックス 54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4" name="直線コネクタ 5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5" name="テキスト ボックス 54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6" name="直線コネクタ 5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7" name="テキスト ボックス 54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8" name="直線コネクタ 5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9" name="テキスト ボックス 54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0" name="直線コネクタ 5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1" name="テキスト ボックス 55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3" name="テキスト ボックス 5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2956</xdr:rowOff>
    </xdr:from>
    <xdr:to>
      <xdr:col>116</xdr:col>
      <xdr:colOff>62864</xdr:colOff>
      <xdr:row>42</xdr:row>
      <xdr:rowOff>84083</xdr:rowOff>
    </xdr:to>
    <xdr:cxnSp macro="">
      <xdr:nvCxnSpPr>
        <xdr:cNvPr id="555" name="直線コネクタ 554"/>
        <xdr:cNvCxnSpPr/>
      </xdr:nvCxnSpPr>
      <xdr:spPr>
        <a:xfrm flipV="1">
          <a:off x="22160864" y="5832256"/>
          <a:ext cx="0" cy="1452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87910</xdr:rowOff>
    </xdr:from>
    <xdr:ext cx="469744" cy="259045"/>
    <xdr:sp macro="" textlink="">
      <xdr:nvSpPr>
        <xdr:cNvPr id="556" name="【一般廃棄物処理施設】&#10;一人当たり有形固定資産（償却資産）額最小値テキスト"/>
        <xdr:cNvSpPr txBox="1"/>
      </xdr:nvSpPr>
      <xdr:spPr>
        <a:xfrm>
          <a:off x="22199600" y="72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84083</xdr:rowOff>
    </xdr:from>
    <xdr:to>
      <xdr:col>116</xdr:col>
      <xdr:colOff>152400</xdr:colOff>
      <xdr:row>42</xdr:row>
      <xdr:rowOff>84083</xdr:rowOff>
    </xdr:to>
    <xdr:cxnSp macro="">
      <xdr:nvCxnSpPr>
        <xdr:cNvPr id="557" name="直線コネクタ 556"/>
        <xdr:cNvCxnSpPr/>
      </xdr:nvCxnSpPr>
      <xdr:spPr>
        <a:xfrm>
          <a:off x="22072600" y="728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121083</xdr:rowOff>
    </xdr:from>
    <xdr:ext cx="599010" cy="259045"/>
    <xdr:sp macro="" textlink="">
      <xdr:nvSpPr>
        <xdr:cNvPr id="558" name="【一般廃棄物処理施設】&#10;一人当たり有形固定資産（償却資産）額最大値テキスト"/>
        <xdr:cNvSpPr txBox="1"/>
      </xdr:nvSpPr>
      <xdr:spPr>
        <a:xfrm>
          <a:off x="22199600" y="560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2956</xdr:rowOff>
    </xdr:from>
    <xdr:to>
      <xdr:col>116</xdr:col>
      <xdr:colOff>152400</xdr:colOff>
      <xdr:row>34</xdr:row>
      <xdr:rowOff>2956</xdr:rowOff>
    </xdr:to>
    <xdr:cxnSp macro="">
      <xdr:nvCxnSpPr>
        <xdr:cNvPr id="559" name="直線コネクタ 558"/>
        <xdr:cNvCxnSpPr/>
      </xdr:nvCxnSpPr>
      <xdr:spPr>
        <a:xfrm>
          <a:off x="22072600" y="583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19976</xdr:rowOff>
    </xdr:from>
    <xdr:ext cx="599010" cy="259045"/>
    <xdr:sp macro="" textlink="">
      <xdr:nvSpPr>
        <xdr:cNvPr id="560" name="【一般廃棄物処理施設】&#10;一人当たり有形固定資産（償却資産）額平均値テキスト"/>
        <xdr:cNvSpPr txBox="1"/>
      </xdr:nvSpPr>
      <xdr:spPr>
        <a:xfrm>
          <a:off x="22199600" y="6706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168549</xdr:rowOff>
    </xdr:from>
    <xdr:to>
      <xdr:col>116</xdr:col>
      <xdr:colOff>114300</xdr:colOff>
      <xdr:row>40</xdr:row>
      <xdr:rowOff>98699</xdr:rowOff>
    </xdr:to>
    <xdr:sp macro="" textlink="">
      <xdr:nvSpPr>
        <xdr:cNvPr id="561" name="フローチャート: 判断 560"/>
        <xdr:cNvSpPr/>
      </xdr:nvSpPr>
      <xdr:spPr>
        <a:xfrm>
          <a:off x="22110700" y="685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146669</xdr:rowOff>
    </xdr:from>
    <xdr:to>
      <xdr:col>112</xdr:col>
      <xdr:colOff>38100</xdr:colOff>
      <xdr:row>40</xdr:row>
      <xdr:rowOff>76819</xdr:rowOff>
    </xdr:to>
    <xdr:sp macro="" textlink="">
      <xdr:nvSpPr>
        <xdr:cNvPr id="562" name="フローチャート: 判断 561"/>
        <xdr:cNvSpPr/>
      </xdr:nvSpPr>
      <xdr:spPr>
        <a:xfrm>
          <a:off x="21272500" y="68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3914</xdr:rowOff>
    </xdr:from>
    <xdr:to>
      <xdr:col>107</xdr:col>
      <xdr:colOff>101600</xdr:colOff>
      <xdr:row>40</xdr:row>
      <xdr:rowOff>105514</xdr:rowOff>
    </xdr:to>
    <xdr:sp macro="" textlink="">
      <xdr:nvSpPr>
        <xdr:cNvPr id="563" name="フローチャート: 判断 562"/>
        <xdr:cNvSpPr/>
      </xdr:nvSpPr>
      <xdr:spPr>
        <a:xfrm>
          <a:off x="20383500" y="6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10306</xdr:rowOff>
    </xdr:from>
    <xdr:to>
      <xdr:col>102</xdr:col>
      <xdr:colOff>165100</xdr:colOff>
      <xdr:row>40</xdr:row>
      <xdr:rowOff>111906</xdr:rowOff>
    </xdr:to>
    <xdr:sp macro="" textlink="">
      <xdr:nvSpPr>
        <xdr:cNvPr id="564" name="フローチャート: 判断 563"/>
        <xdr:cNvSpPr/>
      </xdr:nvSpPr>
      <xdr:spPr>
        <a:xfrm>
          <a:off x="19494500" y="68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142365</xdr:rowOff>
    </xdr:from>
    <xdr:to>
      <xdr:col>98</xdr:col>
      <xdr:colOff>38100</xdr:colOff>
      <xdr:row>40</xdr:row>
      <xdr:rowOff>72515</xdr:rowOff>
    </xdr:to>
    <xdr:sp macro="" textlink="">
      <xdr:nvSpPr>
        <xdr:cNvPr id="565" name="フローチャート: 判断 564"/>
        <xdr:cNvSpPr/>
      </xdr:nvSpPr>
      <xdr:spPr>
        <a:xfrm>
          <a:off x="18605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30521</xdr:rowOff>
    </xdr:from>
    <xdr:to>
      <xdr:col>116</xdr:col>
      <xdr:colOff>114300</xdr:colOff>
      <xdr:row>40</xdr:row>
      <xdr:rowOff>132121</xdr:rowOff>
    </xdr:to>
    <xdr:sp macro="" textlink="">
      <xdr:nvSpPr>
        <xdr:cNvPr id="571" name="楕円 570"/>
        <xdr:cNvSpPr/>
      </xdr:nvSpPr>
      <xdr:spPr>
        <a:xfrm>
          <a:off x="22110700" y="68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8948</xdr:rowOff>
    </xdr:from>
    <xdr:ext cx="599010" cy="259045"/>
    <xdr:sp macro="" textlink="">
      <xdr:nvSpPr>
        <xdr:cNvPr id="572" name="【一般廃棄物処理施設】&#10;一人当たり有形固定資産（償却資産）額該当値テキスト"/>
        <xdr:cNvSpPr txBox="1"/>
      </xdr:nvSpPr>
      <xdr:spPr>
        <a:xfrm>
          <a:off x="22199600" y="686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36980</xdr:rowOff>
    </xdr:from>
    <xdr:to>
      <xdr:col>112</xdr:col>
      <xdr:colOff>38100</xdr:colOff>
      <xdr:row>40</xdr:row>
      <xdr:rowOff>138580</xdr:rowOff>
    </xdr:to>
    <xdr:sp macro="" textlink="">
      <xdr:nvSpPr>
        <xdr:cNvPr id="573" name="楕円 572"/>
        <xdr:cNvSpPr/>
      </xdr:nvSpPr>
      <xdr:spPr>
        <a:xfrm>
          <a:off x="21272500" y="68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81321</xdr:rowOff>
    </xdr:from>
    <xdr:to>
      <xdr:col>116</xdr:col>
      <xdr:colOff>63500</xdr:colOff>
      <xdr:row>40</xdr:row>
      <xdr:rowOff>87780</xdr:rowOff>
    </xdr:to>
    <xdr:cxnSp macro="">
      <xdr:nvCxnSpPr>
        <xdr:cNvPr id="574" name="直線コネクタ 573"/>
        <xdr:cNvCxnSpPr/>
      </xdr:nvCxnSpPr>
      <xdr:spPr>
        <a:xfrm flipV="1">
          <a:off x="21323300" y="6939321"/>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42803</xdr:rowOff>
    </xdr:from>
    <xdr:to>
      <xdr:col>107</xdr:col>
      <xdr:colOff>101600</xdr:colOff>
      <xdr:row>40</xdr:row>
      <xdr:rowOff>144403</xdr:rowOff>
    </xdr:to>
    <xdr:sp macro="" textlink="">
      <xdr:nvSpPr>
        <xdr:cNvPr id="575" name="楕円 574"/>
        <xdr:cNvSpPr/>
      </xdr:nvSpPr>
      <xdr:spPr>
        <a:xfrm>
          <a:off x="20383500" y="690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87780</xdr:rowOff>
    </xdr:from>
    <xdr:to>
      <xdr:col>111</xdr:col>
      <xdr:colOff>177800</xdr:colOff>
      <xdr:row>40</xdr:row>
      <xdr:rowOff>93603</xdr:rowOff>
    </xdr:to>
    <xdr:cxnSp macro="">
      <xdr:nvCxnSpPr>
        <xdr:cNvPr id="576" name="直線コネクタ 575"/>
        <xdr:cNvCxnSpPr/>
      </xdr:nvCxnSpPr>
      <xdr:spPr>
        <a:xfrm flipV="1">
          <a:off x="20434300" y="6945780"/>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48776</xdr:rowOff>
    </xdr:from>
    <xdr:to>
      <xdr:col>102</xdr:col>
      <xdr:colOff>165100</xdr:colOff>
      <xdr:row>40</xdr:row>
      <xdr:rowOff>150376</xdr:rowOff>
    </xdr:to>
    <xdr:sp macro="" textlink="">
      <xdr:nvSpPr>
        <xdr:cNvPr id="577" name="楕円 576"/>
        <xdr:cNvSpPr/>
      </xdr:nvSpPr>
      <xdr:spPr>
        <a:xfrm>
          <a:off x="19494500" y="69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93603</xdr:rowOff>
    </xdr:from>
    <xdr:to>
      <xdr:col>107</xdr:col>
      <xdr:colOff>50800</xdr:colOff>
      <xdr:row>40</xdr:row>
      <xdr:rowOff>99576</xdr:rowOff>
    </xdr:to>
    <xdr:cxnSp macro="">
      <xdr:nvCxnSpPr>
        <xdr:cNvPr id="578" name="直線コネクタ 577"/>
        <xdr:cNvCxnSpPr/>
      </xdr:nvCxnSpPr>
      <xdr:spPr>
        <a:xfrm flipV="1">
          <a:off x="19545300" y="6951603"/>
          <a:ext cx="889000" cy="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54782</xdr:rowOff>
    </xdr:from>
    <xdr:to>
      <xdr:col>98</xdr:col>
      <xdr:colOff>38100</xdr:colOff>
      <xdr:row>40</xdr:row>
      <xdr:rowOff>156382</xdr:rowOff>
    </xdr:to>
    <xdr:sp macro="" textlink="">
      <xdr:nvSpPr>
        <xdr:cNvPr id="579" name="楕円 578"/>
        <xdr:cNvSpPr/>
      </xdr:nvSpPr>
      <xdr:spPr>
        <a:xfrm>
          <a:off x="18605500" y="691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99576</xdr:rowOff>
    </xdr:from>
    <xdr:to>
      <xdr:col>102</xdr:col>
      <xdr:colOff>114300</xdr:colOff>
      <xdr:row>40</xdr:row>
      <xdr:rowOff>105582</xdr:rowOff>
    </xdr:to>
    <xdr:cxnSp macro="">
      <xdr:nvCxnSpPr>
        <xdr:cNvPr id="580" name="直線コネクタ 579"/>
        <xdr:cNvCxnSpPr/>
      </xdr:nvCxnSpPr>
      <xdr:spPr>
        <a:xfrm flipV="1">
          <a:off x="18656300" y="6957576"/>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93346</xdr:rowOff>
    </xdr:from>
    <xdr:ext cx="599010" cy="259045"/>
    <xdr:sp macro="" textlink="">
      <xdr:nvSpPr>
        <xdr:cNvPr id="581" name="n_1aveValue【一般廃棄物処理施設】&#10;一人当たり有形固定資産（償却資産）額"/>
        <xdr:cNvSpPr txBox="1"/>
      </xdr:nvSpPr>
      <xdr:spPr>
        <a:xfrm>
          <a:off x="21011095" y="660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122041</xdr:rowOff>
    </xdr:from>
    <xdr:ext cx="599010" cy="259045"/>
    <xdr:sp macro="" textlink="">
      <xdr:nvSpPr>
        <xdr:cNvPr id="582" name="n_2aveValue【一般廃棄物処理施設】&#10;一人当たり有形固定資産（償却資産）額"/>
        <xdr:cNvSpPr txBox="1"/>
      </xdr:nvSpPr>
      <xdr:spPr>
        <a:xfrm>
          <a:off x="20134795" y="66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128433</xdr:rowOff>
    </xdr:from>
    <xdr:ext cx="599010" cy="259045"/>
    <xdr:sp macro="" textlink="">
      <xdr:nvSpPr>
        <xdr:cNvPr id="583" name="n_3aveValue【一般廃棄物処理施設】&#10;一人当たり有形固定資産（償却資産）額"/>
        <xdr:cNvSpPr txBox="1"/>
      </xdr:nvSpPr>
      <xdr:spPr>
        <a:xfrm>
          <a:off x="19245795" y="664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89042</xdr:rowOff>
    </xdr:from>
    <xdr:ext cx="599010" cy="259045"/>
    <xdr:sp macro="" textlink="">
      <xdr:nvSpPr>
        <xdr:cNvPr id="584" name="n_4aveValue【一般廃棄物処理施設】&#10;一人当たり有形固定資産（償却資産）額"/>
        <xdr:cNvSpPr txBox="1"/>
      </xdr:nvSpPr>
      <xdr:spPr>
        <a:xfrm>
          <a:off x="18356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129707</xdr:rowOff>
    </xdr:from>
    <xdr:ext cx="599010" cy="259045"/>
    <xdr:sp macro="" textlink="">
      <xdr:nvSpPr>
        <xdr:cNvPr id="585" name="n_1mainValue【一般廃棄物処理施設】&#10;一人当たり有形固定資産（償却資産）額"/>
        <xdr:cNvSpPr txBox="1"/>
      </xdr:nvSpPr>
      <xdr:spPr>
        <a:xfrm>
          <a:off x="21011095" y="69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135530</xdr:rowOff>
    </xdr:from>
    <xdr:ext cx="599010" cy="259045"/>
    <xdr:sp macro="" textlink="">
      <xdr:nvSpPr>
        <xdr:cNvPr id="586" name="n_2mainValue【一般廃棄物処理施設】&#10;一人当たり有形固定資産（償却資産）額"/>
        <xdr:cNvSpPr txBox="1"/>
      </xdr:nvSpPr>
      <xdr:spPr>
        <a:xfrm>
          <a:off x="20134795" y="699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141503</xdr:rowOff>
    </xdr:from>
    <xdr:ext cx="599010" cy="259045"/>
    <xdr:sp macro="" textlink="">
      <xdr:nvSpPr>
        <xdr:cNvPr id="587" name="n_3mainValue【一般廃棄物処理施設】&#10;一人当たり有形固定資産（償却資産）額"/>
        <xdr:cNvSpPr txBox="1"/>
      </xdr:nvSpPr>
      <xdr:spPr>
        <a:xfrm>
          <a:off x="19245795" y="699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147509</xdr:rowOff>
    </xdr:from>
    <xdr:ext cx="599010" cy="259045"/>
    <xdr:sp macro="" textlink="">
      <xdr:nvSpPr>
        <xdr:cNvPr id="588" name="n_4mainValue【一般廃棄物処理施設】&#10;一人当たり有形固定資産（償却資産）額"/>
        <xdr:cNvSpPr txBox="1"/>
      </xdr:nvSpPr>
      <xdr:spPr>
        <a:xfrm>
          <a:off x="18356795" y="700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0" name="正方形/長方形 5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1" name="正方形/長方形 5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2" name="正方形/長方形 5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3" name="正方形/長方形 5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4" name="正方形/長方形 5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5" name="正方形/長方形 5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正方形/長方形 59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1" name="テキスト ボックス 6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3" name="テキスト ボックス 6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3" name="テキスト ボックス 6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646" name="直線コネクタ 645"/>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4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48" name="直線コネクタ 64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49"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651" name="【庁舎】&#10;有形固定資産減価償却率平均値テキスト"/>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652" name="フローチャート: 判断 651"/>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53" name="フローチャート: 判断 652"/>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54" name="フローチャート: 判断 653"/>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55" name="フローチャート: 判断 654"/>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656" name="フローチャート: 判断 655"/>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102144</xdr:rowOff>
    </xdr:from>
    <xdr:to>
      <xdr:col>85</xdr:col>
      <xdr:colOff>177800</xdr:colOff>
      <xdr:row>109</xdr:row>
      <xdr:rowOff>32294</xdr:rowOff>
    </xdr:to>
    <xdr:sp macro="" textlink="">
      <xdr:nvSpPr>
        <xdr:cNvPr id="662" name="楕円 661"/>
        <xdr:cNvSpPr/>
      </xdr:nvSpPr>
      <xdr:spPr>
        <a:xfrm>
          <a:off x="162687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17071</xdr:rowOff>
    </xdr:from>
    <xdr:ext cx="405111" cy="259045"/>
    <xdr:sp macro="" textlink="">
      <xdr:nvSpPr>
        <xdr:cNvPr id="663" name="【庁舎】&#10;有形固定資産減価償却率該当値テキスト"/>
        <xdr:cNvSpPr txBox="1"/>
      </xdr:nvSpPr>
      <xdr:spPr>
        <a:xfrm>
          <a:off x="16357600" y="1853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664" name="楕円 663"/>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139881</xdr:rowOff>
    </xdr:from>
    <xdr:to>
      <xdr:col>85</xdr:col>
      <xdr:colOff>127000</xdr:colOff>
      <xdr:row>108</xdr:row>
      <xdr:rowOff>152944</xdr:rowOff>
    </xdr:to>
    <xdr:cxnSp macro="">
      <xdr:nvCxnSpPr>
        <xdr:cNvPr id="665" name="直線コネクタ 664"/>
        <xdr:cNvCxnSpPr/>
      </xdr:nvCxnSpPr>
      <xdr:spPr>
        <a:xfrm>
          <a:off x="15481300" y="186564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56424</xdr:rowOff>
    </xdr:from>
    <xdr:to>
      <xdr:col>76</xdr:col>
      <xdr:colOff>165100</xdr:colOff>
      <xdr:row>108</xdr:row>
      <xdr:rowOff>158024</xdr:rowOff>
    </xdr:to>
    <xdr:sp macro="" textlink="">
      <xdr:nvSpPr>
        <xdr:cNvPr id="666" name="楕円 665"/>
        <xdr:cNvSpPr/>
      </xdr:nvSpPr>
      <xdr:spPr>
        <a:xfrm>
          <a:off x="14541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107224</xdr:rowOff>
    </xdr:from>
    <xdr:to>
      <xdr:col>81</xdr:col>
      <xdr:colOff>50800</xdr:colOff>
      <xdr:row>108</xdr:row>
      <xdr:rowOff>139881</xdr:rowOff>
    </xdr:to>
    <xdr:cxnSp macro="">
      <xdr:nvCxnSpPr>
        <xdr:cNvPr id="667" name="直線コネクタ 666"/>
        <xdr:cNvCxnSpPr/>
      </xdr:nvCxnSpPr>
      <xdr:spPr>
        <a:xfrm>
          <a:off x="14592300" y="186238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23768</xdr:rowOff>
    </xdr:from>
    <xdr:to>
      <xdr:col>72</xdr:col>
      <xdr:colOff>38100</xdr:colOff>
      <xdr:row>108</xdr:row>
      <xdr:rowOff>125368</xdr:rowOff>
    </xdr:to>
    <xdr:sp macro="" textlink="">
      <xdr:nvSpPr>
        <xdr:cNvPr id="668" name="楕円 667"/>
        <xdr:cNvSpPr/>
      </xdr:nvSpPr>
      <xdr:spPr>
        <a:xfrm>
          <a:off x="1365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74568</xdr:rowOff>
    </xdr:from>
    <xdr:to>
      <xdr:col>76</xdr:col>
      <xdr:colOff>114300</xdr:colOff>
      <xdr:row>108</xdr:row>
      <xdr:rowOff>107224</xdr:rowOff>
    </xdr:to>
    <xdr:cxnSp macro="">
      <xdr:nvCxnSpPr>
        <xdr:cNvPr id="669" name="直線コネクタ 668"/>
        <xdr:cNvCxnSpPr/>
      </xdr:nvCxnSpPr>
      <xdr:spPr>
        <a:xfrm>
          <a:off x="13703300" y="185911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162561</xdr:rowOff>
    </xdr:from>
    <xdr:to>
      <xdr:col>67</xdr:col>
      <xdr:colOff>101600</xdr:colOff>
      <xdr:row>108</xdr:row>
      <xdr:rowOff>92711</xdr:rowOff>
    </xdr:to>
    <xdr:sp macro="" textlink="">
      <xdr:nvSpPr>
        <xdr:cNvPr id="670" name="楕円 669"/>
        <xdr:cNvSpPr/>
      </xdr:nvSpPr>
      <xdr:spPr>
        <a:xfrm>
          <a:off x="1276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41911</xdr:rowOff>
    </xdr:from>
    <xdr:to>
      <xdr:col>71</xdr:col>
      <xdr:colOff>177800</xdr:colOff>
      <xdr:row>108</xdr:row>
      <xdr:rowOff>74568</xdr:rowOff>
    </xdr:to>
    <xdr:cxnSp macro="">
      <xdr:nvCxnSpPr>
        <xdr:cNvPr id="671" name="直線コネクタ 670"/>
        <xdr:cNvCxnSpPr/>
      </xdr:nvCxnSpPr>
      <xdr:spPr>
        <a:xfrm>
          <a:off x="12814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72"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73" name="n_2aveValue【庁舎】&#10;有形固定資産減価償却率"/>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74"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675" name="n_4aveValue【庁舎】&#10;有形固定資産減価償却率"/>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676" name="n_1mainValue【庁舎】&#10;有形固定資産減価償却率"/>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149151</xdr:rowOff>
    </xdr:from>
    <xdr:ext cx="405111" cy="259045"/>
    <xdr:sp macro="" textlink="">
      <xdr:nvSpPr>
        <xdr:cNvPr id="677" name="n_2mainValue【庁舎】&#10;有形固定資産減価償却率"/>
        <xdr:cNvSpPr txBox="1"/>
      </xdr:nvSpPr>
      <xdr:spPr>
        <a:xfrm>
          <a:off x="14389744" y="186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116495</xdr:rowOff>
    </xdr:from>
    <xdr:ext cx="405111" cy="259045"/>
    <xdr:sp macro="" textlink="">
      <xdr:nvSpPr>
        <xdr:cNvPr id="678" name="n_3mainValue【庁舎】&#10;有形固定資産減価償却率"/>
        <xdr:cNvSpPr txBox="1"/>
      </xdr:nvSpPr>
      <xdr:spPr>
        <a:xfrm>
          <a:off x="13500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83838</xdr:rowOff>
    </xdr:from>
    <xdr:ext cx="405111" cy="259045"/>
    <xdr:sp macro="" textlink="">
      <xdr:nvSpPr>
        <xdr:cNvPr id="679" name="n_4mainValue【庁舎】&#10;有形固定資産減価償却率"/>
        <xdr:cNvSpPr txBox="1"/>
      </xdr:nvSpPr>
      <xdr:spPr>
        <a:xfrm>
          <a:off x="12611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0" name="直線コネクタ 6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1" name="テキスト ボックス 6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2" name="直線コネクタ 6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3" name="テキスト ボックス 6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4" name="直線コネクタ 6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5" name="テキスト ボックス 6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6" name="直線コネクタ 6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7" name="テキスト ボックス 6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8" name="直線コネクタ 6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9" name="テキスト ボックス 6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0" name="直線コネクタ 6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1" name="テキスト ボックス 7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2" name="直線コネクタ 7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3" name="テキスト ボックス 7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705" name="直線コネクタ 704"/>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706" name="【庁舎】&#10;一人当たり面積最小値テキスト"/>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707" name="直線コネクタ 706"/>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708" name="【庁舎】&#10;一人当たり面積最大値テキスト"/>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709" name="直線コネクタ 708"/>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710" name="【庁舎】&#10;一人当たり面積平均値テキスト"/>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711" name="フローチャート: 判断 710"/>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712" name="フローチャート: 判断 711"/>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13" name="フローチャート: 判断 71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714" name="フローチャート: 判断 713"/>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715" name="フローチャート: 判断 714"/>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721" name="楕円 720"/>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722" name="【庁舎】&#10;一人当たり面積該当値テキスト"/>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723" name="楕円 722"/>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19050</xdr:rowOff>
    </xdr:to>
    <xdr:cxnSp macro="">
      <xdr:nvCxnSpPr>
        <xdr:cNvPr id="724" name="直線コネクタ 723"/>
        <xdr:cNvCxnSpPr/>
      </xdr:nvCxnSpPr>
      <xdr:spPr>
        <a:xfrm flipV="1">
          <a:off x="21323300" y="1835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725" name="楕円 724"/>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25581</xdr:rowOff>
    </xdr:to>
    <xdr:cxnSp macro="">
      <xdr:nvCxnSpPr>
        <xdr:cNvPr id="726" name="直線コネクタ 725"/>
        <xdr:cNvCxnSpPr/>
      </xdr:nvCxnSpPr>
      <xdr:spPr>
        <a:xfrm flipV="1">
          <a:off x="20434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727" name="楕円 726"/>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32113</xdr:rowOff>
    </xdr:to>
    <xdr:cxnSp macro="">
      <xdr:nvCxnSpPr>
        <xdr:cNvPr id="728" name="直線コネクタ 727"/>
        <xdr:cNvCxnSpPr/>
      </xdr:nvCxnSpPr>
      <xdr:spPr>
        <a:xfrm flipV="1">
          <a:off x="19545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xdr:nvSpPr>
        <xdr:cNvPr id="729" name="楕円 728"/>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38644</xdr:rowOff>
    </xdr:to>
    <xdr:cxnSp macro="">
      <xdr:nvCxnSpPr>
        <xdr:cNvPr id="730" name="直線コネクタ 729"/>
        <xdr:cNvCxnSpPr/>
      </xdr:nvCxnSpPr>
      <xdr:spPr>
        <a:xfrm flipV="1">
          <a:off x="18656300" y="183772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731" name="n_1aveValue【庁舎】&#10;一人当たり面積"/>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73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733" name="n_3aveValue【庁舎】&#10;一人当たり面積"/>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734" name="n_4aveValue【庁舎】&#10;一人当たり面積"/>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735"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736" name="n_2mainValue【庁舎】&#10;一人当たり面積"/>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737"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80571</xdr:rowOff>
    </xdr:from>
    <xdr:ext cx="469744" cy="259045"/>
    <xdr:sp macro="" textlink="">
      <xdr:nvSpPr>
        <xdr:cNvPr id="738" name="n_4mainValue【庁舎】&#10;一人当たり面積"/>
        <xdr:cNvSpPr txBox="1"/>
      </xdr:nvSpPr>
      <xdr:spPr>
        <a:xfrm>
          <a:off x="18421427" y="184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福祉施設については、施設自体が昭和</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年代に建てられたものが多く相当年数が経過しており、有形固定資産減価償却率は</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％を超えている。また、福祉施設の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面積については、類団の中でも最低ラインとなっている。介護保険制度がスタートし、高齢者福祉・障害者福祉制度の充実や高齢化、住民ニーズの変化から、類団においては福祉施設の新設・改修等を行い、その結果、有形固定資産減価償却率は</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台であるものと推測するが、本町においては既存施設の小規模改修等しか実施していない。高齢者福祉・障害者福祉に関する民間事業所やサービス提供事業者は増加しており、福祉施設に求められる機能やあり方について、住民ニーズも踏まえ適正な施設整備が必要である。役場庁舎についても減価償却が進んでおり、今後の公共施設再編の大きな課題のひとつである。震災以降、また近年の大規模災害が多発している関係から全国的に時限の起債メニューを活用した役場庁舎の更新・改修が進み、有形固定資産減価償却率も全国平均は</a:t>
          </a:r>
          <a:r>
            <a:rPr kumimoji="1" lang="en-US" altLang="ja-JP" sz="1200">
              <a:latin typeface="ＭＳ Ｐゴシック" panose="020B0600070205080204" pitchFamily="50" charset="-128"/>
              <a:ea typeface="ＭＳ Ｐゴシック" panose="020B0600070205080204" pitchFamily="50" charset="-128"/>
            </a:rPr>
            <a:t>51.9</a:t>
          </a:r>
          <a:r>
            <a:rPr kumimoji="1" lang="ja-JP" altLang="en-US" sz="1200">
              <a:latin typeface="ＭＳ Ｐゴシック" panose="020B0600070205080204" pitchFamily="50" charset="-128"/>
              <a:ea typeface="ＭＳ Ｐゴシック" panose="020B0600070205080204" pitchFamily="50" charset="-128"/>
            </a:rPr>
            <a:t>％と本町よりもはるかに低い水準となっていると考えられる。一人当たり面積についても低い水準にある。人口減少下にあるので、庁舎の更新等を実施していない本町においては庁舎面積は変わらないため、一人当たり面積は増え続けるものですが、他団体より低い理由として考えられるのは、他団体においては役場庁舎の更新・改修等の際に防災拠点としての施設拡充や強化、社会福祉等施設の機能を合わせた複合化など、時代とニーズにあった更新を図ったものと考えられる。役場庁舎に限らず、公共施設全体を踏まえ統廃合や複合化を視野に入れた適正規模・適正配置の公共施設再編が求められる。</a:t>
          </a:r>
        </a:p>
        <a:p>
          <a:r>
            <a:rPr kumimoji="1" lang="ja-JP" altLang="en-US" sz="1200">
              <a:latin typeface="ＭＳ Ｐゴシック" panose="020B0600070205080204" pitchFamily="50" charset="-128"/>
              <a:ea typeface="ＭＳ Ｐゴシック" panose="020B0600070205080204" pitchFamily="50" charset="-128"/>
            </a:rPr>
            <a:t>　なお、</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数値については、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数値を</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市民会館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の区分でも重複して報告したため誤りであり、正しくは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該当数値なし</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となる。</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修正済みではあるが反映されていない模様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交付税算定においては、基準財政需要額の測定単位人口が令和２年度国勢調査人口に切り替わり減少とはなったものの需要額は増加し、基準財政収入額についてはコロナ禍もあり減少し、単年度で見ると減少にはなったが、３ヵ年平均では前年同数値となった。しかし、本町については地方税収入が類似団体に比べて低く、平均を大きく下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となっていおり、今後も更なる滞納税額等の圧縮、徴収率向上に取組み、自主財源の確保を図るとともに引き続き徹底した歳出削減に努めることにより財政の健全化を図る。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81" name="直線コネクタ 80"/>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物件費、扶助費に充当した経常一般財源は前年度に比べ減少したが、繰出金は増加となり、全体では前年より若干の減少となった。また、地方交付税の再算定により経常一般財源収入額が大幅な増加となり、経常収支比率は前年度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％の大幅な減少となった。　しかし、コロナ禍により経常的な各種事務事業の執行率が低くなっていることや、交付税の再算定という特殊な事情もあり、今後は令和２年度決算よりも上昇すると見込んでいる。また、老朽化した公共施設の整備・更新も今後取り組んでいく予定であることから、引き続き投資的経費にかかる新規発行債の抑制による公債費の縮減や事務事業の見直しの継続、経常経費の削減を図るとともに、町税の徴収率の向上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65</xdr:row>
      <xdr:rowOff>81069</xdr:rowOff>
    </xdr:to>
    <xdr:cxnSp macro="">
      <xdr:nvCxnSpPr>
        <xdr:cNvPr id="135" name="直線コネクタ 134"/>
        <xdr:cNvCxnSpPr/>
      </xdr:nvCxnSpPr>
      <xdr:spPr>
        <a:xfrm flipV="1">
          <a:off x="4114800" y="10971954"/>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81069</xdr:rowOff>
    </xdr:from>
    <xdr:to>
      <xdr:col>19</xdr:col>
      <xdr:colOff>133350</xdr:colOff>
      <xdr:row>66</xdr:row>
      <xdr:rowOff>22225</xdr:rowOff>
    </xdr:to>
    <xdr:cxnSp macro="">
      <xdr:nvCxnSpPr>
        <xdr:cNvPr id="138" name="直線コネクタ 137"/>
        <xdr:cNvCxnSpPr/>
      </xdr:nvCxnSpPr>
      <xdr:spPr>
        <a:xfrm flipV="1">
          <a:off x="3225800" y="1122531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22225</xdr:rowOff>
    </xdr:from>
    <xdr:to>
      <xdr:col>15</xdr:col>
      <xdr:colOff>82550</xdr:colOff>
      <xdr:row>66</xdr:row>
      <xdr:rowOff>138854</xdr:rowOff>
    </xdr:to>
    <xdr:cxnSp macro="">
      <xdr:nvCxnSpPr>
        <xdr:cNvPr id="141" name="直線コネクタ 140"/>
        <xdr:cNvCxnSpPr/>
      </xdr:nvCxnSpPr>
      <xdr:spPr>
        <a:xfrm flipV="1">
          <a:off x="2336800" y="11337925"/>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138854</xdr:rowOff>
    </xdr:from>
    <xdr:to>
      <xdr:col>11</xdr:col>
      <xdr:colOff>31750</xdr:colOff>
      <xdr:row>67</xdr:row>
      <xdr:rowOff>23706</xdr:rowOff>
    </xdr:to>
    <xdr:cxnSp macro="">
      <xdr:nvCxnSpPr>
        <xdr:cNvPr id="144" name="直線コネクタ 143"/>
        <xdr:cNvCxnSpPr/>
      </xdr:nvCxnSpPr>
      <xdr:spPr>
        <a:xfrm flipV="1">
          <a:off x="1447800" y="114545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4" name="楕円 153"/>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5"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30269</xdr:rowOff>
    </xdr:from>
    <xdr:to>
      <xdr:col>19</xdr:col>
      <xdr:colOff>184150</xdr:colOff>
      <xdr:row>65</xdr:row>
      <xdr:rowOff>131869</xdr:rowOff>
    </xdr:to>
    <xdr:sp macro="" textlink="">
      <xdr:nvSpPr>
        <xdr:cNvPr id="156" name="楕円 155"/>
        <xdr:cNvSpPr/>
      </xdr:nvSpPr>
      <xdr:spPr>
        <a:xfrm>
          <a:off x="4064000" y="111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116646</xdr:rowOff>
    </xdr:from>
    <xdr:ext cx="736600" cy="259045"/>
    <xdr:sp macro="" textlink="">
      <xdr:nvSpPr>
        <xdr:cNvPr id="157" name="テキスト ボックス 156"/>
        <xdr:cNvSpPr txBox="1"/>
      </xdr:nvSpPr>
      <xdr:spPr>
        <a:xfrm>
          <a:off x="3733800" y="112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142875</xdr:rowOff>
    </xdr:from>
    <xdr:to>
      <xdr:col>15</xdr:col>
      <xdr:colOff>133350</xdr:colOff>
      <xdr:row>66</xdr:row>
      <xdr:rowOff>73025</xdr:rowOff>
    </xdr:to>
    <xdr:sp macro="" textlink="">
      <xdr:nvSpPr>
        <xdr:cNvPr id="158" name="楕円 157"/>
        <xdr:cNvSpPr/>
      </xdr:nvSpPr>
      <xdr:spPr>
        <a:xfrm>
          <a:off x="3175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57802</xdr:rowOff>
    </xdr:from>
    <xdr:ext cx="762000" cy="259045"/>
    <xdr:sp macro="" textlink="">
      <xdr:nvSpPr>
        <xdr:cNvPr id="159" name="テキスト ボックス 158"/>
        <xdr:cNvSpPr txBox="1"/>
      </xdr:nvSpPr>
      <xdr:spPr>
        <a:xfrm>
          <a:off x="2844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88054</xdr:rowOff>
    </xdr:from>
    <xdr:to>
      <xdr:col>11</xdr:col>
      <xdr:colOff>82550</xdr:colOff>
      <xdr:row>67</xdr:row>
      <xdr:rowOff>18204</xdr:rowOff>
    </xdr:to>
    <xdr:sp macro="" textlink="">
      <xdr:nvSpPr>
        <xdr:cNvPr id="160" name="楕円 159"/>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2981</xdr:rowOff>
    </xdr:from>
    <xdr:ext cx="762000" cy="259045"/>
    <xdr:sp macro="" textlink="">
      <xdr:nvSpPr>
        <xdr:cNvPr id="161" name="テキスト ボックス 160"/>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144356</xdr:rowOff>
    </xdr:from>
    <xdr:to>
      <xdr:col>7</xdr:col>
      <xdr:colOff>31750</xdr:colOff>
      <xdr:row>67</xdr:row>
      <xdr:rowOff>74506</xdr:rowOff>
    </xdr:to>
    <xdr:sp macro="" textlink="">
      <xdr:nvSpPr>
        <xdr:cNvPr id="162" name="楕円 161"/>
        <xdr:cNvSpPr/>
      </xdr:nvSpPr>
      <xdr:spPr>
        <a:xfrm>
          <a:off x="1397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59283</xdr:rowOff>
    </xdr:from>
    <xdr:ext cx="762000" cy="259045"/>
    <xdr:sp macro="" textlink="">
      <xdr:nvSpPr>
        <xdr:cNvPr id="163" name="テキスト ボックス 162"/>
        <xdr:cNvSpPr txBox="1"/>
      </xdr:nvSpPr>
      <xdr:spPr>
        <a:xfrm>
          <a:off x="1066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３年度は類似団体平均より上回ったが、要因としては内部管理経費の抑制を図ってきているものの、ふるさと納税事業関連経費の増加や新型コロナウイルス感染症対応地方創生臨時交付金等の事業実施により人件費・物件費ともに前年度よりも増加した。今後も引き続き効率的な行政運営と適正な定員管理に努め経費の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75416</xdr:rowOff>
    </xdr:from>
    <xdr:to>
      <xdr:col>23</xdr:col>
      <xdr:colOff>133350</xdr:colOff>
      <xdr:row>85</xdr:row>
      <xdr:rowOff>93707</xdr:rowOff>
    </xdr:to>
    <xdr:cxnSp macro="">
      <xdr:nvCxnSpPr>
        <xdr:cNvPr id="198" name="直線コネクタ 197"/>
        <xdr:cNvCxnSpPr/>
      </xdr:nvCxnSpPr>
      <xdr:spPr>
        <a:xfrm>
          <a:off x="4114800" y="14477216"/>
          <a:ext cx="838200" cy="18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42349</xdr:rowOff>
    </xdr:from>
    <xdr:ext cx="762000" cy="259045"/>
    <xdr:sp macro="" textlink="">
      <xdr:nvSpPr>
        <xdr:cNvPr id="199" name="人件費・物件費等の状況平均値テキスト"/>
        <xdr:cNvSpPr txBox="1"/>
      </xdr:nvSpPr>
      <xdr:spPr>
        <a:xfrm>
          <a:off x="5041900" y="1427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169962</xdr:rowOff>
    </xdr:from>
    <xdr:to>
      <xdr:col>19</xdr:col>
      <xdr:colOff>133350</xdr:colOff>
      <xdr:row>84</xdr:row>
      <xdr:rowOff>75416</xdr:rowOff>
    </xdr:to>
    <xdr:cxnSp macro="">
      <xdr:nvCxnSpPr>
        <xdr:cNvPr id="201" name="直線コネクタ 200"/>
        <xdr:cNvCxnSpPr/>
      </xdr:nvCxnSpPr>
      <xdr:spPr>
        <a:xfrm>
          <a:off x="3225800" y="14228862"/>
          <a:ext cx="889000" cy="24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77629</xdr:rowOff>
    </xdr:from>
    <xdr:ext cx="736600" cy="259045"/>
    <xdr:sp macro="" textlink="">
      <xdr:nvSpPr>
        <xdr:cNvPr id="203" name="テキスト ボックス 202"/>
        <xdr:cNvSpPr txBox="1"/>
      </xdr:nvSpPr>
      <xdr:spPr>
        <a:xfrm>
          <a:off x="3733800" y="141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129125</xdr:rowOff>
    </xdr:from>
    <xdr:to>
      <xdr:col>15</xdr:col>
      <xdr:colOff>82550</xdr:colOff>
      <xdr:row>82</xdr:row>
      <xdr:rowOff>169962</xdr:rowOff>
    </xdr:to>
    <xdr:cxnSp macro="">
      <xdr:nvCxnSpPr>
        <xdr:cNvPr id="204" name="直線コネクタ 203"/>
        <xdr:cNvCxnSpPr/>
      </xdr:nvCxnSpPr>
      <xdr:spPr>
        <a:xfrm>
          <a:off x="2336800" y="14188025"/>
          <a:ext cx="889000" cy="4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127605</xdr:rowOff>
    </xdr:from>
    <xdr:to>
      <xdr:col>11</xdr:col>
      <xdr:colOff>31750</xdr:colOff>
      <xdr:row>82</xdr:row>
      <xdr:rowOff>129125</xdr:rowOff>
    </xdr:to>
    <xdr:cxnSp macro="">
      <xdr:nvCxnSpPr>
        <xdr:cNvPr id="207" name="直線コネクタ 206"/>
        <xdr:cNvCxnSpPr/>
      </xdr:nvCxnSpPr>
      <xdr:spPr>
        <a:xfrm>
          <a:off x="1447800" y="1418650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42907</xdr:rowOff>
    </xdr:from>
    <xdr:to>
      <xdr:col>23</xdr:col>
      <xdr:colOff>184150</xdr:colOff>
      <xdr:row>85</xdr:row>
      <xdr:rowOff>144507</xdr:rowOff>
    </xdr:to>
    <xdr:sp macro="" textlink="">
      <xdr:nvSpPr>
        <xdr:cNvPr id="217" name="楕円 216"/>
        <xdr:cNvSpPr/>
      </xdr:nvSpPr>
      <xdr:spPr>
        <a:xfrm>
          <a:off x="4902200" y="1461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14984</xdr:rowOff>
    </xdr:from>
    <xdr:ext cx="762000" cy="259045"/>
    <xdr:sp macro="" textlink="">
      <xdr:nvSpPr>
        <xdr:cNvPr id="218" name="人件費・物件費等の状況該当値テキスト"/>
        <xdr:cNvSpPr txBox="1"/>
      </xdr:nvSpPr>
      <xdr:spPr>
        <a:xfrm>
          <a:off x="5041900" y="1458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24616</xdr:rowOff>
    </xdr:from>
    <xdr:to>
      <xdr:col>19</xdr:col>
      <xdr:colOff>184150</xdr:colOff>
      <xdr:row>84</xdr:row>
      <xdr:rowOff>126216</xdr:rowOff>
    </xdr:to>
    <xdr:sp macro="" textlink="">
      <xdr:nvSpPr>
        <xdr:cNvPr id="219" name="楕円 218"/>
        <xdr:cNvSpPr/>
      </xdr:nvSpPr>
      <xdr:spPr>
        <a:xfrm>
          <a:off x="4064000" y="144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110993</xdr:rowOff>
    </xdr:from>
    <xdr:ext cx="736600" cy="259045"/>
    <xdr:sp macro="" textlink="">
      <xdr:nvSpPr>
        <xdr:cNvPr id="220" name="テキスト ボックス 219"/>
        <xdr:cNvSpPr txBox="1"/>
      </xdr:nvSpPr>
      <xdr:spPr>
        <a:xfrm>
          <a:off x="3733800" y="1451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119162</xdr:rowOff>
    </xdr:from>
    <xdr:to>
      <xdr:col>15</xdr:col>
      <xdr:colOff>133350</xdr:colOff>
      <xdr:row>83</xdr:row>
      <xdr:rowOff>49312</xdr:rowOff>
    </xdr:to>
    <xdr:sp macro="" textlink="">
      <xdr:nvSpPr>
        <xdr:cNvPr id="221" name="楕円 220"/>
        <xdr:cNvSpPr/>
      </xdr:nvSpPr>
      <xdr:spPr>
        <a:xfrm>
          <a:off x="3175000" y="141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59489</xdr:rowOff>
    </xdr:from>
    <xdr:ext cx="762000" cy="259045"/>
    <xdr:sp macro="" textlink="">
      <xdr:nvSpPr>
        <xdr:cNvPr id="222" name="テキスト ボックス 221"/>
        <xdr:cNvSpPr txBox="1"/>
      </xdr:nvSpPr>
      <xdr:spPr>
        <a:xfrm>
          <a:off x="2844800" y="139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78325</xdr:rowOff>
    </xdr:from>
    <xdr:to>
      <xdr:col>11</xdr:col>
      <xdr:colOff>82550</xdr:colOff>
      <xdr:row>83</xdr:row>
      <xdr:rowOff>8475</xdr:rowOff>
    </xdr:to>
    <xdr:sp macro="" textlink="">
      <xdr:nvSpPr>
        <xdr:cNvPr id="223" name="楕円 222"/>
        <xdr:cNvSpPr/>
      </xdr:nvSpPr>
      <xdr:spPr>
        <a:xfrm>
          <a:off x="2286000" y="141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18652</xdr:rowOff>
    </xdr:from>
    <xdr:ext cx="762000" cy="259045"/>
    <xdr:sp macro="" textlink="">
      <xdr:nvSpPr>
        <xdr:cNvPr id="224" name="テキスト ボックス 223"/>
        <xdr:cNvSpPr txBox="1"/>
      </xdr:nvSpPr>
      <xdr:spPr>
        <a:xfrm>
          <a:off x="1955800" y="1390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76805</xdr:rowOff>
    </xdr:from>
    <xdr:to>
      <xdr:col>7</xdr:col>
      <xdr:colOff>31750</xdr:colOff>
      <xdr:row>83</xdr:row>
      <xdr:rowOff>6955</xdr:rowOff>
    </xdr:to>
    <xdr:sp macro="" textlink="">
      <xdr:nvSpPr>
        <xdr:cNvPr id="225" name="楕円 224"/>
        <xdr:cNvSpPr/>
      </xdr:nvSpPr>
      <xdr:spPr>
        <a:xfrm>
          <a:off x="1397000" y="141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17132</xdr:rowOff>
    </xdr:from>
    <xdr:ext cx="762000" cy="259045"/>
    <xdr:sp macro="" textlink="">
      <xdr:nvSpPr>
        <xdr:cNvPr id="226" name="テキスト ボックス 225"/>
        <xdr:cNvSpPr txBox="1"/>
      </xdr:nvSpPr>
      <xdr:spPr>
        <a:xfrm>
          <a:off x="1066800" y="1390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ポイント上回っているものの、前年度比と同水準となっている。今後においても引き続き平均水準を維持できるよう努める。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99313</xdr:rowOff>
    </xdr:from>
    <xdr:to>
      <xdr:col>81</xdr:col>
      <xdr:colOff>44450</xdr:colOff>
      <xdr:row>85</xdr:row>
      <xdr:rowOff>99313</xdr:rowOff>
    </xdr:to>
    <xdr:cxnSp macro="">
      <xdr:nvCxnSpPr>
        <xdr:cNvPr id="258" name="直線コネクタ 257"/>
        <xdr:cNvCxnSpPr/>
      </xdr:nvCxnSpPr>
      <xdr:spPr>
        <a:xfrm>
          <a:off x="16179800" y="14672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99313</xdr:rowOff>
    </xdr:from>
    <xdr:to>
      <xdr:col>77</xdr:col>
      <xdr:colOff>44450</xdr:colOff>
      <xdr:row>85</xdr:row>
      <xdr:rowOff>99313</xdr:rowOff>
    </xdr:to>
    <xdr:cxnSp macro="">
      <xdr:nvCxnSpPr>
        <xdr:cNvPr id="261" name="直線コネクタ 260"/>
        <xdr:cNvCxnSpPr/>
      </xdr:nvCxnSpPr>
      <xdr:spPr>
        <a:xfrm>
          <a:off x="15290800" y="14672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89663</xdr:rowOff>
    </xdr:from>
    <xdr:to>
      <xdr:col>72</xdr:col>
      <xdr:colOff>203200</xdr:colOff>
      <xdr:row>85</xdr:row>
      <xdr:rowOff>99313</xdr:rowOff>
    </xdr:to>
    <xdr:cxnSp macro="">
      <xdr:nvCxnSpPr>
        <xdr:cNvPr id="264" name="直線コネクタ 263"/>
        <xdr:cNvCxnSpPr/>
      </xdr:nvCxnSpPr>
      <xdr:spPr>
        <a:xfrm>
          <a:off x="14401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89663</xdr:rowOff>
    </xdr:from>
    <xdr:to>
      <xdr:col>68</xdr:col>
      <xdr:colOff>152400</xdr:colOff>
      <xdr:row>85</xdr:row>
      <xdr:rowOff>99313</xdr:rowOff>
    </xdr:to>
    <xdr:cxnSp macro="">
      <xdr:nvCxnSpPr>
        <xdr:cNvPr id="267" name="直線コネクタ 266"/>
        <xdr:cNvCxnSpPr/>
      </xdr:nvCxnSpPr>
      <xdr:spPr>
        <a:xfrm flipV="1">
          <a:off x="13512800" y="146629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48513</xdr:rowOff>
    </xdr:from>
    <xdr:to>
      <xdr:col>81</xdr:col>
      <xdr:colOff>95250</xdr:colOff>
      <xdr:row>85</xdr:row>
      <xdr:rowOff>150113</xdr:rowOff>
    </xdr:to>
    <xdr:sp macro="" textlink="">
      <xdr:nvSpPr>
        <xdr:cNvPr id="277" name="楕円 276"/>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20590</xdr:rowOff>
    </xdr:from>
    <xdr:ext cx="762000" cy="259045"/>
    <xdr:sp macro="" textlink="">
      <xdr:nvSpPr>
        <xdr:cNvPr id="278"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48513</xdr:rowOff>
    </xdr:from>
    <xdr:to>
      <xdr:col>77</xdr:col>
      <xdr:colOff>95250</xdr:colOff>
      <xdr:row>85</xdr:row>
      <xdr:rowOff>150113</xdr:rowOff>
    </xdr:to>
    <xdr:sp macro="" textlink="">
      <xdr:nvSpPr>
        <xdr:cNvPr id="279" name="楕円 278"/>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134890</xdr:rowOff>
    </xdr:from>
    <xdr:ext cx="736600" cy="259045"/>
    <xdr:sp macro="" textlink="">
      <xdr:nvSpPr>
        <xdr:cNvPr id="280" name="テキスト ボックス 279"/>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48513</xdr:rowOff>
    </xdr:from>
    <xdr:to>
      <xdr:col>73</xdr:col>
      <xdr:colOff>44450</xdr:colOff>
      <xdr:row>85</xdr:row>
      <xdr:rowOff>150113</xdr:rowOff>
    </xdr:to>
    <xdr:sp macro="" textlink="">
      <xdr:nvSpPr>
        <xdr:cNvPr id="281" name="楕円 280"/>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134890</xdr:rowOff>
    </xdr:from>
    <xdr:ext cx="762000" cy="259045"/>
    <xdr:sp macro="" textlink="">
      <xdr:nvSpPr>
        <xdr:cNvPr id="282" name="テキスト ボックス 281"/>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38863</xdr:rowOff>
    </xdr:from>
    <xdr:to>
      <xdr:col>68</xdr:col>
      <xdr:colOff>203200</xdr:colOff>
      <xdr:row>85</xdr:row>
      <xdr:rowOff>140463</xdr:rowOff>
    </xdr:to>
    <xdr:sp macro="" textlink="">
      <xdr:nvSpPr>
        <xdr:cNvPr id="283" name="楕円 282"/>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125240</xdr:rowOff>
    </xdr:from>
    <xdr:ext cx="762000" cy="259045"/>
    <xdr:sp macro="" textlink="">
      <xdr:nvSpPr>
        <xdr:cNvPr id="284" name="テキスト ボックス 283"/>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48513</xdr:rowOff>
    </xdr:from>
    <xdr:to>
      <xdr:col>64</xdr:col>
      <xdr:colOff>152400</xdr:colOff>
      <xdr:row>85</xdr:row>
      <xdr:rowOff>150113</xdr:rowOff>
    </xdr:to>
    <xdr:sp macro="" textlink="">
      <xdr:nvSpPr>
        <xdr:cNvPr id="285" name="楕円 284"/>
        <xdr:cNvSpPr/>
      </xdr:nvSpPr>
      <xdr:spPr>
        <a:xfrm>
          <a:off x="13462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134890</xdr:rowOff>
    </xdr:from>
    <xdr:ext cx="762000" cy="259045"/>
    <xdr:sp macro="" textlink="">
      <xdr:nvSpPr>
        <xdr:cNvPr id="286" name="テキスト ボックス 285"/>
        <xdr:cNvSpPr txBox="1"/>
      </xdr:nvSpPr>
      <xdr:spPr>
        <a:xfrm>
          <a:off x="13131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再任用職員の増により前年度比</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上回り、類似団体の平均水準を上回ったものの、職員の定員維持に努めたことで北海道市町村平均の平均水準を下回った。今後も定年延長による退職状況を見ながら計画的な職員採用を行い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64417</xdr:rowOff>
    </xdr:from>
    <xdr:to>
      <xdr:col>81</xdr:col>
      <xdr:colOff>44450</xdr:colOff>
      <xdr:row>61</xdr:row>
      <xdr:rowOff>89888</xdr:rowOff>
    </xdr:to>
    <xdr:cxnSp macro="">
      <xdr:nvCxnSpPr>
        <xdr:cNvPr id="321" name="直線コネクタ 320"/>
        <xdr:cNvCxnSpPr/>
      </xdr:nvCxnSpPr>
      <xdr:spPr>
        <a:xfrm>
          <a:off x="16179800" y="10522867"/>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102393</xdr:rowOff>
    </xdr:from>
    <xdr:ext cx="762000" cy="259045"/>
    <xdr:sp macro="" textlink="">
      <xdr:nvSpPr>
        <xdr:cNvPr id="322" name="定員管理の状況平均値テキスト"/>
        <xdr:cNvSpPr txBox="1"/>
      </xdr:nvSpPr>
      <xdr:spPr>
        <a:xfrm>
          <a:off x="17106900" y="10217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28222</xdr:rowOff>
    </xdr:from>
    <xdr:to>
      <xdr:col>77</xdr:col>
      <xdr:colOff>44450</xdr:colOff>
      <xdr:row>61</xdr:row>
      <xdr:rowOff>64417</xdr:rowOff>
    </xdr:to>
    <xdr:cxnSp macro="">
      <xdr:nvCxnSpPr>
        <xdr:cNvPr id="324" name="直線コネクタ 323"/>
        <xdr:cNvCxnSpPr/>
      </xdr:nvCxnSpPr>
      <xdr:spPr>
        <a:xfrm>
          <a:off x="15290800" y="104866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22172</xdr:rowOff>
    </xdr:from>
    <xdr:ext cx="736600" cy="259045"/>
    <xdr:sp macro="" textlink="">
      <xdr:nvSpPr>
        <xdr:cNvPr id="326" name="テキスト ボックス 325"/>
        <xdr:cNvSpPr txBox="1"/>
      </xdr:nvSpPr>
      <xdr:spPr>
        <a:xfrm>
          <a:off x="15798800" y="1013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119239</xdr:rowOff>
    </xdr:from>
    <xdr:to>
      <xdr:col>72</xdr:col>
      <xdr:colOff>203200</xdr:colOff>
      <xdr:row>61</xdr:row>
      <xdr:rowOff>28222</xdr:rowOff>
    </xdr:to>
    <xdr:cxnSp macro="">
      <xdr:nvCxnSpPr>
        <xdr:cNvPr id="327" name="直線コネクタ 326"/>
        <xdr:cNvCxnSpPr/>
      </xdr:nvCxnSpPr>
      <xdr:spPr>
        <a:xfrm>
          <a:off x="14401800" y="104062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53004</xdr:rowOff>
    </xdr:from>
    <xdr:ext cx="762000" cy="259045"/>
    <xdr:sp macro="" textlink="">
      <xdr:nvSpPr>
        <xdr:cNvPr id="329" name="テキスト ボックス 328"/>
        <xdr:cNvSpPr txBox="1"/>
      </xdr:nvSpPr>
      <xdr:spPr>
        <a:xfrm>
          <a:off x="14909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84385</xdr:rowOff>
    </xdr:from>
    <xdr:to>
      <xdr:col>68</xdr:col>
      <xdr:colOff>152400</xdr:colOff>
      <xdr:row>60</xdr:row>
      <xdr:rowOff>119239</xdr:rowOff>
    </xdr:to>
    <xdr:cxnSp macro="">
      <xdr:nvCxnSpPr>
        <xdr:cNvPr id="330" name="直線コネクタ 329"/>
        <xdr:cNvCxnSpPr/>
      </xdr:nvCxnSpPr>
      <xdr:spPr>
        <a:xfrm>
          <a:off x="13512800" y="10371385"/>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39088</xdr:rowOff>
    </xdr:from>
    <xdr:to>
      <xdr:col>81</xdr:col>
      <xdr:colOff>95250</xdr:colOff>
      <xdr:row>61</xdr:row>
      <xdr:rowOff>140688</xdr:rowOff>
    </xdr:to>
    <xdr:sp macro="" textlink="">
      <xdr:nvSpPr>
        <xdr:cNvPr id="340" name="楕円 339"/>
        <xdr:cNvSpPr/>
      </xdr:nvSpPr>
      <xdr:spPr>
        <a:xfrm>
          <a:off x="16967200" y="10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11165</xdr:rowOff>
    </xdr:from>
    <xdr:ext cx="762000" cy="259045"/>
    <xdr:sp macro="" textlink="">
      <xdr:nvSpPr>
        <xdr:cNvPr id="341" name="定員管理の状況該当値テキスト"/>
        <xdr:cNvSpPr txBox="1"/>
      </xdr:nvSpPr>
      <xdr:spPr>
        <a:xfrm>
          <a:off x="17106900" y="1046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13617</xdr:rowOff>
    </xdr:from>
    <xdr:to>
      <xdr:col>77</xdr:col>
      <xdr:colOff>95250</xdr:colOff>
      <xdr:row>61</xdr:row>
      <xdr:rowOff>115217</xdr:rowOff>
    </xdr:to>
    <xdr:sp macro="" textlink="">
      <xdr:nvSpPr>
        <xdr:cNvPr id="342" name="楕円 341"/>
        <xdr:cNvSpPr/>
      </xdr:nvSpPr>
      <xdr:spPr>
        <a:xfrm>
          <a:off x="16129000" y="10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99994</xdr:rowOff>
    </xdr:from>
    <xdr:ext cx="736600" cy="259045"/>
    <xdr:sp macro="" textlink="">
      <xdr:nvSpPr>
        <xdr:cNvPr id="343" name="テキスト ボックス 342"/>
        <xdr:cNvSpPr txBox="1"/>
      </xdr:nvSpPr>
      <xdr:spPr>
        <a:xfrm>
          <a:off x="15798800" y="1055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148872</xdr:rowOff>
    </xdr:from>
    <xdr:to>
      <xdr:col>73</xdr:col>
      <xdr:colOff>44450</xdr:colOff>
      <xdr:row>61</xdr:row>
      <xdr:rowOff>79022</xdr:rowOff>
    </xdr:to>
    <xdr:sp macro="" textlink="">
      <xdr:nvSpPr>
        <xdr:cNvPr id="344" name="楕円 343"/>
        <xdr:cNvSpPr/>
      </xdr:nvSpPr>
      <xdr:spPr>
        <a:xfrm>
          <a:off x="15240000" y="104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63799</xdr:rowOff>
    </xdr:from>
    <xdr:ext cx="762000" cy="259045"/>
    <xdr:sp macro="" textlink="">
      <xdr:nvSpPr>
        <xdr:cNvPr id="345" name="テキスト ボックス 344"/>
        <xdr:cNvSpPr txBox="1"/>
      </xdr:nvSpPr>
      <xdr:spPr>
        <a:xfrm>
          <a:off x="14909800" y="105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68439</xdr:rowOff>
    </xdr:from>
    <xdr:to>
      <xdr:col>68</xdr:col>
      <xdr:colOff>203200</xdr:colOff>
      <xdr:row>60</xdr:row>
      <xdr:rowOff>170039</xdr:rowOff>
    </xdr:to>
    <xdr:sp macro="" textlink="">
      <xdr:nvSpPr>
        <xdr:cNvPr id="346" name="楕円 345"/>
        <xdr:cNvSpPr/>
      </xdr:nvSpPr>
      <xdr:spPr>
        <a:xfrm>
          <a:off x="14351000" y="103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8766</xdr:rowOff>
    </xdr:from>
    <xdr:ext cx="762000" cy="259045"/>
    <xdr:sp macro="" textlink="">
      <xdr:nvSpPr>
        <xdr:cNvPr id="347" name="テキスト ボックス 346"/>
        <xdr:cNvSpPr txBox="1"/>
      </xdr:nvSpPr>
      <xdr:spPr>
        <a:xfrm>
          <a:off x="14020800" y="1012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33585</xdr:rowOff>
    </xdr:from>
    <xdr:to>
      <xdr:col>64</xdr:col>
      <xdr:colOff>152400</xdr:colOff>
      <xdr:row>60</xdr:row>
      <xdr:rowOff>135185</xdr:rowOff>
    </xdr:to>
    <xdr:sp macro="" textlink="">
      <xdr:nvSpPr>
        <xdr:cNvPr id="348" name="楕円 347"/>
        <xdr:cNvSpPr/>
      </xdr:nvSpPr>
      <xdr:spPr>
        <a:xfrm>
          <a:off x="13462000" y="103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145362</xdr:rowOff>
    </xdr:from>
    <xdr:ext cx="762000" cy="259045"/>
    <xdr:sp macro="" textlink="">
      <xdr:nvSpPr>
        <xdr:cNvPr id="349" name="テキスト ボックス 348"/>
        <xdr:cNvSpPr txBox="1"/>
      </xdr:nvSpPr>
      <xdr:spPr>
        <a:xfrm>
          <a:off x="13131800" y="1008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地方債の抑制や、普通交付税の再算定により、実質公債費比率は前年度より減少し、北海道類似団体平均値も下回る結果となった。債務負担行為に基づく支出額も減少傾向にあることから、今後も維持できるよう努めるが、令和３年度は普通交付税の再算定という特殊な要因があることや、老朽化した公共施設の整備に伴い新規発行債が増加することも見込まれることから、新規発行債と公債費のバランスを保ちながら、計画的な事業遂行に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124460</xdr:rowOff>
    </xdr:to>
    <xdr:cxnSp macro="">
      <xdr:nvCxnSpPr>
        <xdr:cNvPr id="382" name="直線コネクタ 381"/>
        <xdr:cNvCxnSpPr/>
      </xdr:nvCxnSpPr>
      <xdr:spPr>
        <a:xfrm flipV="1">
          <a:off x="16179800" y="705739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73660</xdr:rowOff>
    </xdr:to>
    <xdr:cxnSp macro="">
      <xdr:nvCxnSpPr>
        <xdr:cNvPr id="385" name="直線コネクタ 384"/>
        <xdr:cNvCxnSpPr/>
      </xdr:nvCxnSpPr>
      <xdr:spPr>
        <a:xfrm flipV="1">
          <a:off x="15290800" y="71539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43</xdr:row>
      <xdr:rowOff>6773</xdr:rowOff>
    </xdr:to>
    <xdr:cxnSp macro="">
      <xdr:nvCxnSpPr>
        <xdr:cNvPr id="388" name="直線コネクタ 387"/>
        <xdr:cNvCxnSpPr/>
      </xdr:nvCxnSpPr>
      <xdr:spPr>
        <a:xfrm flipV="1">
          <a:off x="14401800" y="727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38946</xdr:rowOff>
    </xdr:to>
    <xdr:cxnSp macro="">
      <xdr:nvCxnSpPr>
        <xdr:cNvPr id="391" name="直線コネクタ 390"/>
        <xdr:cNvCxnSpPr/>
      </xdr:nvCxnSpPr>
      <xdr:spPr>
        <a:xfrm flipV="1">
          <a:off x="13512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3" name="テキスト ボックス 392"/>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1" name="楕円 400"/>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2"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3" name="楕円 402"/>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4" name="テキスト ボックス 403"/>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5" name="楕円 404"/>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6" name="テキスト ボックス 40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7" name="楕円 406"/>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8" name="テキスト ボックス 407"/>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9" name="楕円 408"/>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0" name="テキスト ボックス 409"/>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及び公営企業会計において、公共施設の整備・更新事業による地方債残高の増加及び公営企業への繰出金が増加傾向にあったが、元利償還に対する繰出金も減少傾向にあるとともに、普通交付税の再算定による標準財政規模の大幅な増加やふるさと納税（寄附）による基金の増加もあり、将来負担額が大きく減少し、前年度に比べ減少となった。しかし、類似団体及び北海道の平均を依然として上回っており、今後においても老朽化した公共施設の整備・更新による施設整備事業の増加や下水道事業の広域化・共同化事業、基金充当事業の増加に伴う基金残高の減少も予測されることから、計画的な施設整備及び基金の積立等により将来負担比率上昇の軽減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11261</xdr:rowOff>
    </xdr:from>
    <xdr:to>
      <xdr:col>81</xdr:col>
      <xdr:colOff>44450</xdr:colOff>
      <xdr:row>16</xdr:row>
      <xdr:rowOff>10329</xdr:rowOff>
    </xdr:to>
    <xdr:cxnSp macro="">
      <xdr:nvCxnSpPr>
        <xdr:cNvPr id="444" name="直線コネクタ 443"/>
        <xdr:cNvCxnSpPr/>
      </xdr:nvCxnSpPr>
      <xdr:spPr>
        <a:xfrm flipV="1">
          <a:off x="16179800" y="2583011"/>
          <a:ext cx="838200" cy="17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10329</xdr:rowOff>
    </xdr:from>
    <xdr:to>
      <xdr:col>77</xdr:col>
      <xdr:colOff>44450</xdr:colOff>
      <xdr:row>17</xdr:row>
      <xdr:rowOff>12615</xdr:rowOff>
    </xdr:to>
    <xdr:cxnSp macro="">
      <xdr:nvCxnSpPr>
        <xdr:cNvPr id="447" name="直線コネクタ 446"/>
        <xdr:cNvCxnSpPr/>
      </xdr:nvCxnSpPr>
      <xdr:spPr>
        <a:xfrm flipV="1">
          <a:off x="15290800" y="2753529"/>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12615</xdr:rowOff>
    </xdr:from>
    <xdr:to>
      <xdr:col>72</xdr:col>
      <xdr:colOff>203200</xdr:colOff>
      <xdr:row>17</xdr:row>
      <xdr:rowOff>120396</xdr:rowOff>
    </xdr:to>
    <xdr:cxnSp macro="">
      <xdr:nvCxnSpPr>
        <xdr:cNvPr id="450" name="直線コネクタ 449"/>
        <xdr:cNvCxnSpPr/>
      </xdr:nvCxnSpPr>
      <xdr:spPr>
        <a:xfrm flipV="1">
          <a:off x="14401800" y="2927265"/>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17</xdr:row>
      <xdr:rowOff>120396</xdr:rowOff>
    </xdr:to>
    <xdr:cxnSp macro="">
      <xdr:nvCxnSpPr>
        <xdr:cNvPr id="453" name="直線コネクタ 452"/>
        <xdr:cNvCxnSpPr/>
      </xdr:nvCxnSpPr>
      <xdr:spPr>
        <a:xfrm>
          <a:off x="13512800" y="3022177"/>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131911</xdr:rowOff>
    </xdr:from>
    <xdr:to>
      <xdr:col>81</xdr:col>
      <xdr:colOff>95250</xdr:colOff>
      <xdr:row>15</xdr:row>
      <xdr:rowOff>62061</xdr:rowOff>
    </xdr:to>
    <xdr:sp macro="" textlink="">
      <xdr:nvSpPr>
        <xdr:cNvPr id="463" name="楕円 462"/>
        <xdr:cNvSpPr/>
      </xdr:nvSpPr>
      <xdr:spPr>
        <a:xfrm>
          <a:off x="169672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103988</xdr:rowOff>
    </xdr:from>
    <xdr:ext cx="762000" cy="259045"/>
    <xdr:sp macro="" textlink="">
      <xdr:nvSpPr>
        <xdr:cNvPr id="464" name="将来負担の状況該当値テキスト"/>
        <xdr:cNvSpPr txBox="1"/>
      </xdr:nvSpPr>
      <xdr:spPr>
        <a:xfrm>
          <a:off x="17106900" y="250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130979</xdr:rowOff>
    </xdr:from>
    <xdr:to>
      <xdr:col>77</xdr:col>
      <xdr:colOff>95250</xdr:colOff>
      <xdr:row>16</xdr:row>
      <xdr:rowOff>61129</xdr:rowOff>
    </xdr:to>
    <xdr:sp macro="" textlink="">
      <xdr:nvSpPr>
        <xdr:cNvPr id="465" name="楕円 464"/>
        <xdr:cNvSpPr/>
      </xdr:nvSpPr>
      <xdr:spPr>
        <a:xfrm>
          <a:off x="16129000" y="27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45906</xdr:rowOff>
    </xdr:from>
    <xdr:ext cx="736600" cy="259045"/>
    <xdr:sp macro="" textlink="">
      <xdr:nvSpPr>
        <xdr:cNvPr id="466" name="テキスト ボックス 465"/>
        <xdr:cNvSpPr txBox="1"/>
      </xdr:nvSpPr>
      <xdr:spPr>
        <a:xfrm>
          <a:off x="15798800" y="278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133265</xdr:rowOff>
    </xdr:from>
    <xdr:to>
      <xdr:col>73</xdr:col>
      <xdr:colOff>44450</xdr:colOff>
      <xdr:row>17</xdr:row>
      <xdr:rowOff>63415</xdr:rowOff>
    </xdr:to>
    <xdr:sp macro="" textlink="">
      <xdr:nvSpPr>
        <xdr:cNvPr id="467" name="楕円 466"/>
        <xdr:cNvSpPr/>
      </xdr:nvSpPr>
      <xdr:spPr>
        <a:xfrm>
          <a:off x="15240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48192</xdr:rowOff>
    </xdr:from>
    <xdr:ext cx="762000" cy="259045"/>
    <xdr:sp macro="" textlink="">
      <xdr:nvSpPr>
        <xdr:cNvPr id="468" name="テキスト ボックス 467"/>
        <xdr:cNvSpPr txBox="1"/>
      </xdr:nvSpPr>
      <xdr:spPr>
        <a:xfrm>
          <a:off x="14909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69596</xdr:rowOff>
    </xdr:from>
    <xdr:to>
      <xdr:col>68</xdr:col>
      <xdr:colOff>203200</xdr:colOff>
      <xdr:row>17</xdr:row>
      <xdr:rowOff>171196</xdr:rowOff>
    </xdr:to>
    <xdr:sp macro="" textlink="">
      <xdr:nvSpPr>
        <xdr:cNvPr id="469" name="楕円 468"/>
        <xdr:cNvSpPr/>
      </xdr:nvSpPr>
      <xdr:spPr>
        <a:xfrm>
          <a:off x="143510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155973</xdr:rowOff>
    </xdr:from>
    <xdr:ext cx="762000" cy="259045"/>
    <xdr:sp macro="" textlink="">
      <xdr:nvSpPr>
        <xdr:cNvPr id="470" name="テキスト ボックス 469"/>
        <xdr:cNvSpPr txBox="1"/>
      </xdr:nvSpPr>
      <xdr:spPr>
        <a:xfrm>
          <a:off x="14020800" y="30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56727</xdr:rowOff>
    </xdr:from>
    <xdr:to>
      <xdr:col>64</xdr:col>
      <xdr:colOff>152400</xdr:colOff>
      <xdr:row>17</xdr:row>
      <xdr:rowOff>158327</xdr:rowOff>
    </xdr:to>
    <xdr:sp macro="" textlink="">
      <xdr:nvSpPr>
        <xdr:cNvPr id="471" name="楕円 470"/>
        <xdr:cNvSpPr/>
      </xdr:nvSpPr>
      <xdr:spPr>
        <a:xfrm>
          <a:off x="13462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143104</xdr:rowOff>
    </xdr:from>
    <xdr:ext cx="762000" cy="259045"/>
    <xdr:sp macro="" textlink="">
      <xdr:nvSpPr>
        <xdr:cNvPr id="472" name="テキスト ボックス 471"/>
        <xdr:cNvSpPr txBox="1"/>
      </xdr:nvSpPr>
      <xdr:spPr>
        <a:xfrm>
          <a:off x="13131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127340</xdr:colOff>
      <xdr:row>26</xdr:row>
      <xdr:rowOff>79460</xdr:rowOff>
    </xdr:from>
    <xdr:ext cx="9099176" cy="425758"/>
    <xdr:sp macro="" textlink="">
      <xdr:nvSpPr>
        <xdr:cNvPr id="473" name="テキスト ボックス 472">
          <a:extLst>
            <a:ext uri="{FF2B5EF4-FFF2-40B4-BE49-F238E27FC236}">
              <a16:creationId xmlns:a16="http://schemas.microsoft.com/office/drawing/2014/main" xmlns="" id="{B7833EC5-7802-49C9-93AF-5F55205E114C}"/>
            </a:ext>
          </a:extLst>
        </xdr:cNvPr>
        <xdr:cNvSpPr txBox="1"/>
      </xdr:nvSpPr>
      <xdr:spPr>
        <a:xfrm>
          <a:off x="766075" y="4449754"/>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職員数の水準が類似団体と比較して高いものの、人件費に係る経常収支比率は、前年度比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要因として、コロナ対策における人件費の臨時的経費が大きく増加したことがあげられる。一方、人件費に準ずる費用を合わせた人口一人当たり決算額が、本町が一部事務組合の所在市町村となっていることもあり、類似団体平均より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21,000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円上回っている。今後においても、定員管理の適正化に努め、経常経費の縮減に努める。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36</xdr:row>
      <xdr:rowOff>1814</xdr:rowOff>
    </xdr:to>
    <xdr:cxnSp macro="">
      <xdr:nvCxnSpPr>
        <xdr:cNvPr id="68" name="直線コネクタ 67"/>
        <xdr:cNvCxnSpPr/>
      </xdr:nvCxnSpPr>
      <xdr:spPr>
        <a:xfrm flipV="1">
          <a:off x="3987800" y="599984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1814</xdr:rowOff>
    </xdr:from>
    <xdr:to>
      <xdr:col>19</xdr:col>
      <xdr:colOff>187325</xdr:colOff>
      <xdr:row>37</xdr:row>
      <xdr:rowOff>4536</xdr:rowOff>
    </xdr:to>
    <xdr:cxnSp macro="">
      <xdr:nvCxnSpPr>
        <xdr:cNvPr id="71" name="直線コネクタ 70"/>
        <xdr:cNvCxnSpPr/>
      </xdr:nvCxnSpPr>
      <xdr:spPr>
        <a:xfrm flipV="1">
          <a:off x="3098800" y="6174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4536</xdr:rowOff>
    </xdr:to>
    <xdr:cxnSp macro="">
      <xdr:nvCxnSpPr>
        <xdr:cNvPr id="74" name="直線コネクタ 73"/>
        <xdr:cNvCxnSpPr/>
      </xdr:nvCxnSpPr>
      <xdr:spPr>
        <a:xfrm>
          <a:off x="2209800" y="632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15422</xdr:rowOff>
    </xdr:to>
    <xdr:cxnSp macro="">
      <xdr:nvCxnSpPr>
        <xdr:cNvPr id="77" name="直線コネクタ 76"/>
        <xdr:cNvCxnSpPr/>
      </xdr:nvCxnSpPr>
      <xdr:spPr>
        <a:xfrm flipV="1">
          <a:off x="1320800" y="6326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119743</xdr:rowOff>
    </xdr:from>
    <xdr:to>
      <xdr:col>24</xdr:col>
      <xdr:colOff>76200</xdr:colOff>
      <xdr:row>35</xdr:row>
      <xdr:rowOff>49893</xdr:rowOff>
    </xdr:to>
    <xdr:sp macro="" textlink="">
      <xdr:nvSpPr>
        <xdr:cNvPr id="87" name="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122464</xdr:rowOff>
    </xdr:from>
    <xdr:to>
      <xdr:col>20</xdr:col>
      <xdr:colOff>38100</xdr:colOff>
      <xdr:row>36</xdr:row>
      <xdr:rowOff>52614</xdr:rowOff>
    </xdr:to>
    <xdr:sp macro="" textlink="">
      <xdr:nvSpPr>
        <xdr:cNvPr id="89" name="楕円 88"/>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90" name="テキスト ボックス 89"/>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125186</xdr:rowOff>
    </xdr:from>
    <xdr:to>
      <xdr:col>15</xdr:col>
      <xdr:colOff>149225</xdr:colOff>
      <xdr:row>37</xdr:row>
      <xdr:rowOff>55336</xdr:rowOff>
    </xdr:to>
    <xdr:sp macro="" textlink="">
      <xdr:nvSpPr>
        <xdr:cNvPr id="91" name="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18341</xdr:rowOff>
    </xdr:from>
    <xdr:ext cx="762000" cy="259045"/>
    <xdr:sp macro="" textlink="">
      <xdr:nvSpPr>
        <xdr:cNvPr id="94" name="テキスト ボックス 93"/>
        <xdr:cNvSpPr txBox="1"/>
      </xdr:nvSpPr>
      <xdr:spPr>
        <a:xfrm>
          <a:off x="1828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95" name="楕円 94"/>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50999</xdr:rowOff>
    </xdr:from>
    <xdr:ext cx="762000" cy="259045"/>
    <xdr:sp macro="" textlink="">
      <xdr:nvSpPr>
        <xdr:cNvPr id="96" name="テキスト ボックス 95"/>
        <xdr:cNvSpPr txBox="1"/>
      </xdr:nvSpPr>
      <xdr:spPr>
        <a:xfrm>
          <a:off x="939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物件費にかかる経常収支については、前年に比べ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ポイント減少した。これまで同様歳出削減に努めたこともあり、類似団体平均より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％低くなっており、今後も引き続き内部管理経費の縮減に努める。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157480</xdr:rowOff>
    </xdr:to>
    <xdr:cxnSp macro="">
      <xdr:nvCxnSpPr>
        <xdr:cNvPr id="129" name="直線コネクタ 128"/>
        <xdr:cNvCxnSpPr/>
      </xdr:nvCxnSpPr>
      <xdr:spPr>
        <a:xfrm flipV="1">
          <a:off x="15671800" y="2473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119380</xdr:rowOff>
    </xdr:from>
    <xdr:to>
      <xdr:col>78</xdr:col>
      <xdr:colOff>69850</xdr:colOff>
      <xdr:row>14</xdr:row>
      <xdr:rowOff>157480</xdr:rowOff>
    </xdr:to>
    <xdr:cxnSp macro="">
      <xdr:nvCxnSpPr>
        <xdr:cNvPr id="132" name="直線コネクタ 131"/>
        <xdr:cNvCxnSpPr/>
      </xdr:nvCxnSpPr>
      <xdr:spPr>
        <a:xfrm>
          <a:off x="14782800" y="251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119380</xdr:rowOff>
    </xdr:from>
    <xdr:to>
      <xdr:col>73</xdr:col>
      <xdr:colOff>180975</xdr:colOff>
      <xdr:row>14</xdr:row>
      <xdr:rowOff>127000</xdr:rowOff>
    </xdr:to>
    <xdr:cxnSp macro="">
      <xdr:nvCxnSpPr>
        <xdr:cNvPr id="135" name="直線コネクタ 134"/>
        <xdr:cNvCxnSpPr/>
      </xdr:nvCxnSpPr>
      <xdr:spPr>
        <a:xfrm flipV="1">
          <a:off x="13893800" y="251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104140</xdr:rowOff>
    </xdr:from>
    <xdr:to>
      <xdr:col>69</xdr:col>
      <xdr:colOff>92075</xdr:colOff>
      <xdr:row>14</xdr:row>
      <xdr:rowOff>127000</xdr:rowOff>
    </xdr:to>
    <xdr:cxnSp macro="">
      <xdr:nvCxnSpPr>
        <xdr:cNvPr id="138" name="直線コネクタ 137"/>
        <xdr:cNvCxnSpPr/>
      </xdr:nvCxnSpPr>
      <xdr:spPr>
        <a:xfrm>
          <a:off x="13004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22860</xdr:rowOff>
    </xdr:from>
    <xdr:to>
      <xdr:col>82</xdr:col>
      <xdr:colOff>158750</xdr:colOff>
      <xdr:row>14</xdr:row>
      <xdr:rowOff>124460</xdr:rowOff>
    </xdr:to>
    <xdr:sp macro="" textlink="">
      <xdr:nvSpPr>
        <xdr:cNvPr id="148" name="楕円 147"/>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102887</xdr:rowOff>
    </xdr:from>
    <xdr:ext cx="762000" cy="259045"/>
    <xdr:sp macro="" textlink="">
      <xdr:nvSpPr>
        <xdr:cNvPr id="149"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50" name="楕円 149"/>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51" name="テキスト ボックス 150"/>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68580</xdr:rowOff>
    </xdr:from>
    <xdr:to>
      <xdr:col>74</xdr:col>
      <xdr:colOff>31750</xdr:colOff>
      <xdr:row>14</xdr:row>
      <xdr:rowOff>170180</xdr:rowOff>
    </xdr:to>
    <xdr:sp macro="" textlink="">
      <xdr:nvSpPr>
        <xdr:cNvPr id="152" name="楕円 151"/>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8907</xdr:rowOff>
    </xdr:from>
    <xdr:ext cx="762000" cy="259045"/>
    <xdr:sp macro="" textlink="">
      <xdr:nvSpPr>
        <xdr:cNvPr id="153" name="テキスト ボックス 152"/>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53340</xdr:rowOff>
    </xdr:from>
    <xdr:to>
      <xdr:col>65</xdr:col>
      <xdr:colOff>53975</xdr:colOff>
      <xdr:row>14</xdr:row>
      <xdr:rowOff>154940</xdr:rowOff>
    </xdr:to>
    <xdr:sp macro="" textlink="">
      <xdr:nvSpPr>
        <xdr:cNvPr id="156" name="楕円 155"/>
        <xdr:cNvSpPr/>
      </xdr:nvSpPr>
      <xdr:spPr>
        <a:xfrm>
          <a:off x="12954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165117</xdr:rowOff>
    </xdr:from>
    <xdr:ext cx="762000" cy="259045"/>
    <xdr:sp macro="" textlink="">
      <xdr:nvSpPr>
        <xdr:cNvPr id="157" name="テキスト ボックス 156"/>
        <xdr:cNvSpPr txBox="1"/>
      </xdr:nvSpPr>
      <xdr:spPr>
        <a:xfrm>
          <a:off x="12623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令和３年度は経常収支比率が前年度より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た。要因としては、障害福祉サービス費等給付費等の過年度分にかかる国庫補助金の精算追加交付分があり、結果として経常経費充当一般財源が減少したためである。基本的には、高齢化率が高いことによる老人福祉費や心身障害者対策における利用者の増加による社会福祉費が増加傾向にある。児童手当等の児童福祉に係る扶助費は少子化に伴い減少傾向にはあるが、利用者の状況に応じたサービス提供や実態把握、介護予防等の取り組みによる給付費上昇の抑制など、間接的な取り組みにより上昇幅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165100</xdr:rowOff>
    </xdr:to>
    <xdr:cxnSp macro="">
      <xdr:nvCxnSpPr>
        <xdr:cNvPr id="190" name="直線コネクタ 189"/>
        <xdr:cNvCxnSpPr/>
      </xdr:nvCxnSpPr>
      <xdr:spPr>
        <a:xfrm flipV="1">
          <a:off x="3987800" y="967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10177</xdr:rowOff>
    </xdr:from>
    <xdr:ext cx="762000" cy="259045"/>
    <xdr:sp macro="" textlink="">
      <xdr:nvSpPr>
        <xdr:cNvPr id="191"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69850</xdr:rowOff>
    </xdr:to>
    <xdr:cxnSp macro="">
      <xdr:nvCxnSpPr>
        <xdr:cNvPr id="193" name="直線コネクタ 192"/>
        <xdr:cNvCxnSpPr/>
      </xdr:nvCxnSpPr>
      <xdr:spPr>
        <a:xfrm flipV="1">
          <a:off x="3098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69850</xdr:rowOff>
    </xdr:to>
    <xdr:cxnSp macro="">
      <xdr:nvCxnSpPr>
        <xdr:cNvPr id="196" name="直線コネクタ 195"/>
        <xdr:cNvCxnSpPr/>
      </xdr:nvCxnSpPr>
      <xdr:spPr>
        <a:xfrm>
          <a:off x="2209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82550</xdr:rowOff>
    </xdr:to>
    <xdr:cxnSp macro="">
      <xdr:nvCxnSpPr>
        <xdr:cNvPr id="199" name="直線コネクタ 198"/>
        <xdr:cNvCxnSpPr/>
      </xdr:nvCxnSpPr>
      <xdr:spPr>
        <a:xfrm flipV="1">
          <a:off x="1320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03" name="テキスト ボックス 202"/>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168927</xdr:rowOff>
    </xdr:from>
    <xdr:ext cx="762000" cy="259045"/>
    <xdr:sp macro="" textlink="">
      <xdr:nvSpPr>
        <xdr:cNvPr id="210" name="扶助費該当値テキスト"/>
        <xdr:cNvSpPr txBox="1"/>
      </xdr:nvSpPr>
      <xdr:spPr>
        <a:xfrm>
          <a:off x="4914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6" name="テキスト ボックス 215"/>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8" name="テキスト ボックス 217"/>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その他の支出に係る経常収支比率が類似団体平均を</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37846</xdr:rowOff>
    </xdr:from>
    <xdr:to>
      <xdr:col>82</xdr:col>
      <xdr:colOff>107950</xdr:colOff>
      <xdr:row>59</xdr:row>
      <xdr:rowOff>69850</xdr:rowOff>
    </xdr:to>
    <xdr:cxnSp macro="">
      <xdr:nvCxnSpPr>
        <xdr:cNvPr id="243" name="直線コネクタ 242"/>
        <xdr:cNvCxnSpPr/>
      </xdr:nvCxnSpPr>
      <xdr:spPr>
        <a:xfrm flipV="1">
          <a:off x="16510000" y="9467596"/>
          <a:ext cx="0" cy="71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41927</xdr:rowOff>
    </xdr:from>
    <xdr:ext cx="762000" cy="259045"/>
    <xdr:sp macro="" textlink="">
      <xdr:nvSpPr>
        <xdr:cNvPr id="244" name="その他最小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69850</xdr:rowOff>
    </xdr:from>
    <xdr:to>
      <xdr:col>82</xdr:col>
      <xdr:colOff>196850</xdr:colOff>
      <xdr:row>59</xdr:row>
      <xdr:rowOff>69850</xdr:rowOff>
    </xdr:to>
    <xdr:cxnSp macro="">
      <xdr:nvCxnSpPr>
        <xdr:cNvPr id="245" name="直線コネクタ 244"/>
        <xdr:cNvCxnSpPr/>
      </xdr:nvCxnSpPr>
      <xdr:spPr>
        <a:xfrm>
          <a:off x="16421100" y="1018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124223</xdr:rowOff>
    </xdr:from>
    <xdr:ext cx="762000" cy="259045"/>
    <xdr:sp macro="" textlink="">
      <xdr:nvSpPr>
        <xdr:cNvPr id="246" name="その他最大値テキスト"/>
        <xdr:cNvSpPr txBox="1"/>
      </xdr:nvSpPr>
      <xdr:spPr>
        <a:xfrm>
          <a:off x="16598900" y="92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37846</xdr:rowOff>
    </xdr:from>
    <xdr:to>
      <xdr:col>82</xdr:col>
      <xdr:colOff>196850</xdr:colOff>
      <xdr:row>55</xdr:row>
      <xdr:rowOff>37846</xdr:rowOff>
    </xdr:to>
    <xdr:cxnSp macro="">
      <xdr:nvCxnSpPr>
        <xdr:cNvPr id="247" name="直線コネクタ 246"/>
        <xdr:cNvCxnSpPr/>
      </xdr:nvCxnSpPr>
      <xdr:spPr>
        <a:xfrm>
          <a:off x="16421100" y="946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110998</xdr:rowOff>
    </xdr:to>
    <xdr:cxnSp macro="">
      <xdr:nvCxnSpPr>
        <xdr:cNvPr id="248" name="直線コネクタ 247"/>
        <xdr:cNvCxnSpPr/>
      </xdr:nvCxnSpPr>
      <xdr:spPr>
        <a:xfrm flipV="1">
          <a:off x="15671800" y="101854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9"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0" name="フローチャート: 判断 249"/>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101854</xdr:rowOff>
    </xdr:from>
    <xdr:to>
      <xdr:col>78</xdr:col>
      <xdr:colOff>69850</xdr:colOff>
      <xdr:row>59</xdr:row>
      <xdr:rowOff>110998</xdr:rowOff>
    </xdr:to>
    <xdr:cxnSp macro="">
      <xdr:nvCxnSpPr>
        <xdr:cNvPr id="251" name="直線コネクタ 250"/>
        <xdr:cNvCxnSpPr/>
      </xdr:nvCxnSpPr>
      <xdr:spPr>
        <a:xfrm>
          <a:off x="14782800" y="10217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163068</xdr:rowOff>
    </xdr:from>
    <xdr:to>
      <xdr:col>78</xdr:col>
      <xdr:colOff>120650</xdr:colOff>
      <xdr:row>57</xdr:row>
      <xdr:rowOff>93218</xdr:rowOff>
    </xdr:to>
    <xdr:sp macro="" textlink="">
      <xdr:nvSpPr>
        <xdr:cNvPr id="252" name="フローチャート: 判断 251"/>
        <xdr:cNvSpPr/>
      </xdr:nvSpPr>
      <xdr:spPr>
        <a:xfrm>
          <a:off x="15621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103395</xdr:rowOff>
    </xdr:from>
    <xdr:ext cx="736600" cy="259045"/>
    <xdr:sp macro="" textlink="">
      <xdr:nvSpPr>
        <xdr:cNvPr id="253" name="テキスト ボックス 252"/>
        <xdr:cNvSpPr txBox="1"/>
      </xdr:nvSpPr>
      <xdr:spPr>
        <a:xfrm>
          <a:off x="15290800" y="953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101854</xdr:rowOff>
    </xdr:from>
    <xdr:to>
      <xdr:col>73</xdr:col>
      <xdr:colOff>180975</xdr:colOff>
      <xdr:row>60</xdr:row>
      <xdr:rowOff>94996</xdr:rowOff>
    </xdr:to>
    <xdr:cxnSp macro="">
      <xdr:nvCxnSpPr>
        <xdr:cNvPr id="254" name="直線コネクタ 253"/>
        <xdr:cNvCxnSpPr/>
      </xdr:nvCxnSpPr>
      <xdr:spPr>
        <a:xfrm flipV="1">
          <a:off x="13893800" y="1021740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28194</xdr:rowOff>
    </xdr:from>
    <xdr:to>
      <xdr:col>74</xdr:col>
      <xdr:colOff>31750</xdr:colOff>
      <xdr:row>57</xdr:row>
      <xdr:rowOff>129794</xdr:rowOff>
    </xdr:to>
    <xdr:sp macro="" textlink="">
      <xdr:nvSpPr>
        <xdr:cNvPr id="255" name="フローチャート: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139971</xdr:rowOff>
    </xdr:from>
    <xdr:ext cx="762000" cy="259045"/>
    <xdr:sp macro="" textlink="">
      <xdr:nvSpPr>
        <xdr:cNvPr id="256" name="テキスト ボックス 255"/>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67564</xdr:rowOff>
    </xdr:from>
    <xdr:to>
      <xdr:col>69</xdr:col>
      <xdr:colOff>92075</xdr:colOff>
      <xdr:row>60</xdr:row>
      <xdr:rowOff>94996</xdr:rowOff>
    </xdr:to>
    <xdr:cxnSp macro="">
      <xdr:nvCxnSpPr>
        <xdr:cNvPr id="257" name="直線コネクタ 256"/>
        <xdr:cNvCxnSpPr/>
      </xdr:nvCxnSpPr>
      <xdr:spPr>
        <a:xfrm>
          <a:off x="13004800" y="103545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8" name="フローチャート: 判断 257"/>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9" name="テキスト ボックス 258"/>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0" name="フローチャート: 判断 259"/>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126255</xdr:rowOff>
    </xdr:from>
    <xdr:ext cx="762000" cy="259045"/>
    <xdr:sp macro="" textlink="">
      <xdr:nvSpPr>
        <xdr:cNvPr id="261" name="テキスト ボックス 260"/>
        <xdr:cNvSpPr txBox="1"/>
      </xdr:nvSpPr>
      <xdr:spPr>
        <a:xfrm>
          <a:off x="12623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7" name="楕円 266"/>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8"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60198</xdr:rowOff>
    </xdr:from>
    <xdr:to>
      <xdr:col>78</xdr:col>
      <xdr:colOff>120650</xdr:colOff>
      <xdr:row>59</xdr:row>
      <xdr:rowOff>161798</xdr:rowOff>
    </xdr:to>
    <xdr:sp macro="" textlink="">
      <xdr:nvSpPr>
        <xdr:cNvPr id="269" name="楕円 268"/>
        <xdr:cNvSpPr/>
      </xdr:nvSpPr>
      <xdr:spPr>
        <a:xfrm>
          <a:off x="15621000" y="10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146575</xdr:rowOff>
    </xdr:from>
    <xdr:ext cx="736600" cy="259045"/>
    <xdr:sp macro="" textlink="">
      <xdr:nvSpPr>
        <xdr:cNvPr id="270" name="テキスト ボックス 269"/>
        <xdr:cNvSpPr txBox="1"/>
      </xdr:nvSpPr>
      <xdr:spPr>
        <a:xfrm>
          <a:off x="15290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51054</xdr:rowOff>
    </xdr:from>
    <xdr:to>
      <xdr:col>74</xdr:col>
      <xdr:colOff>31750</xdr:colOff>
      <xdr:row>59</xdr:row>
      <xdr:rowOff>152654</xdr:rowOff>
    </xdr:to>
    <xdr:sp macro="" textlink="">
      <xdr:nvSpPr>
        <xdr:cNvPr id="271" name="楕円 270"/>
        <xdr:cNvSpPr/>
      </xdr:nvSpPr>
      <xdr:spPr>
        <a:xfrm>
          <a:off x="14732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137431</xdr:rowOff>
    </xdr:from>
    <xdr:ext cx="762000" cy="259045"/>
    <xdr:sp macro="" textlink="">
      <xdr:nvSpPr>
        <xdr:cNvPr id="272" name="テキスト ボックス 271"/>
        <xdr:cNvSpPr txBox="1"/>
      </xdr:nvSpPr>
      <xdr:spPr>
        <a:xfrm>
          <a:off x="14401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44196</xdr:rowOff>
    </xdr:from>
    <xdr:to>
      <xdr:col>69</xdr:col>
      <xdr:colOff>142875</xdr:colOff>
      <xdr:row>60</xdr:row>
      <xdr:rowOff>145796</xdr:rowOff>
    </xdr:to>
    <xdr:sp macro="" textlink="">
      <xdr:nvSpPr>
        <xdr:cNvPr id="273" name="楕円 272"/>
        <xdr:cNvSpPr/>
      </xdr:nvSpPr>
      <xdr:spPr>
        <a:xfrm>
          <a:off x="13843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130573</xdr:rowOff>
    </xdr:from>
    <xdr:ext cx="762000" cy="259045"/>
    <xdr:sp macro="" textlink="">
      <xdr:nvSpPr>
        <xdr:cNvPr id="274" name="テキスト ボックス 273"/>
        <xdr:cNvSpPr txBox="1"/>
      </xdr:nvSpPr>
      <xdr:spPr>
        <a:xfrm>
          <a:off x="13512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16764</xdr:rowOff>
    </xdr:from>
    <xdr:to>
      <xdr:col>65</xdr:col>
      <xdr:colOff>53975</xdr:colOff>
      <xdr:row>60</xdr:row>
      <xdr:rowOff>118364</xdr:rowOff>
    </xdr:to>
    <xdr:sp macro="" textlink="">
      <xdr:nvSpPr>
        <xdr:cNvPr id="275" name="楕円 274"/>
        <xdr:cNvSpPr/>
      </xdr:nvSpPr>
      <xdr:spPr>
        <a:xfrm>
          <a:off x="12954000" y="1030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103141</xdr:rowOff>
    </xdr:from>
    <xdr:ext cx="762000" cy="259045"/>
    <xdr:sp macro="" textlink="">
      <xdr:nvSpPr>
        <xdr:cNvPr id="276" name="テキスト ボックス 275"/>
        <xdr:cNvSpPr txBox="1"/>
      </xdr:nvSpPr>
      <xdr:spPr>
        <a:xfrm>
          <a:off x="12623800" y="103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回っているが、社会福祉法人等が行った施設建設に対する償還補助や消防・衛生施設組合などの一部事務組合、水道事業会計に対する負担金が多額であり、特に一部事務組合への負担金については、本町が所在市町村となっていることもあり、類似団体平均を上回る傾向にある。しかし、債務負担行為に伴う償還補助については償還期間が到来し、減少傾向にあることから、今後は、水道事業会計や一部事務組合に対して効率的な運営を求め負担金の削減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4" name="直線コネクタ 303"/>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5" name="補助費等最小値テキスト"/>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6" name="直線コネクタ 305"/>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07"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08" name="直線コネクタ 307"/>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xdr:rowOff>
    </xdr:from>
    <xdr:to>
      <xdr:col>82</xdr:col>
      <xdr:colOff>107950</xdr:colOff>
      <xdr:row>37</xdr:row>
      <xdr:rowOff>100330</xdr:rowOff>
    </xdr:to>
    <xdr:cxnSp macro="">
      <xdr:nvCxnSpPr>
        <xdr:cNvPr id="309" name="直線コネクタ 308"/>
        <xdr:cNvCxnSpPr/>
      </xdr:nvCxnSpPr>
      <xdr:spPr>
        <a:xfrm flipV="1">
          <a:off x="15671800" y="6352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0" name="補助費等平均値テキスト"/>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1" name="フローチャート: 判断 310"/>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100330</xdr:rowOff>
    </xdr:from>
    <xdr:to>
      <xdr:col>78</xdr:col>
      <xdr:colOff>69850</xdr:colOff>
      <xdr:row>38</xdr:row>
      <xdr:rowOff>5080</xdr:rowOff>
    </xdr:to>
    <xdr:cxnSp macro="">
      <xdr:nvCxnSpPr>
        <xdr:cNvPr id="312" name="直線コネクタ 311"/>
        <xdr:cNvCxnSpPr/>
      </xdr:nvCxnSpPr>
      <xdr:spPr>
        <a:xfrm flipV="1">
          <a:off x="14782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3" name="フローチャート: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4" name="テキスト ボックス 313"/>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xdr:rowOff>
    </xdr:from>
    <xdr:to>
      <xdr:col>73</xdr:col>
      <xdr:colOff>180975</xdr:colOff>
      <xdr:row>38</xdr:row>
      <xdr:rowOff>20320</xdr:rowOff>
    </xdr:to>
    <xdr:cxnSp macro="">
      <xdr:nvCxnSpPr>
        <xdr:cNvPr id="315" name="直線コネクタ 314"/>
        <xdr:cNvCxnSpPr/>
      </xdr:nvCxnSpPr>
      <xdr:spPr>
        <a:xfrm flipV="1">
          <a:off x="13893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20320</xdr:rowOff>
    </xdr:to>
    <xdr:cxnSp macro="">
      <xdr:nvCxnSpPr>
        <xdr:cNvPr id="318" name="直線コネクタ 317"/>
        <xdr:cNvCxnSpPr/>
      </xdr:nvCxnSpPr>
      <xdr:spPr>
        <a:xfrm>
          <a:off x="13004800" y="6504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9" name="フローチャート: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1" name="フローチャート: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2" name="テキスト ボックス 321"/>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8" name="楕円 327"/>
        <xdr:cNvSpPr/>
      </xdr:nvSpPr>
      <xdr:spPr>
        <a:xfrm>
          <a:off x="16459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101617</xdr:rowOff>
    </xdr:from>
    <xdr:ext cx="762000" cy="259045"/>
    <xdr:sp macro="" textlink="">
      <xdr:nvSpPr>
        <xdr:cNvPr id="329" name="補助費等該当値テキスト"/>
        <xdr:cNvSpPr txBox="1"/>
      </xdr:nvSpPr>
      <xdr:spPr>
        <a:xfrm>
          <a:off x="16598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49530</xdr:rowOff>
    </xdr:from>
    <xdr:to>
      <xdr:col>78</xdr:col>
      <xdr:colOff>120650</xdr:colOff>
      <xdr:row>37</xdr:row>
      <xdr:rowOff>151130</xdr:rowOff>
    </xdr:to>
    <xdr:sp macro="" textlink="">
      <xdr:nvSpPr>
        <xdr:cNvPr id="330" name="楕円 329"/>
        <xdr:cNvSpPr/>
      </xdr:nvSpPr>
      <xdr:spPr>
        <a:xfrm>
          <a:off x="15621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135907</xdr:rowOff>
    </xdr:from>
    <xdr:ext cx="736600" cy="259045"/>
    <xdr:sp macro="" textlink="">
      <xdr:nvSpPr>
        <xdr:cNvPr id="331" name="テキスト ボックス 330"/>
        <xdr:cNvSpPr txBox="1"/>
      </xdr:nvSpPr>
      <xdr:spPr>
        <a:xfrm>
          <a:off x="15290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125730</xdr:rowOff>
    </xdr:from>
    <xdr:to>
      <xdr:col>74</xdr:col>
      <xdr:colOff>31750</xdr:colOff>
      <xdr:row>38</xdr:row>
      <xdr:rowOff>55880</xdr:rowOff>
    </xdr:to>
    <xdr:sp macro="" textlink="">
      <xdr:nvSpPr>
        <xdr:cNvPr id="332" name="楕円 331"/>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40657</xdr:rowOff>
    </xdr:from>
    <xdr:ext cx="762000" cy="259045"/>
    <xdr:sp macro="" textlink="">
      <xdr:nvSpPr>
        <xdr:cNvPr id="333" name="テキスト ボックス 332"/>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34" name="楕円 333"/>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35" name="テキスト ボックス 334"/>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6" name="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新規発行地方債の抑制を行ってきており、前年度より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ポイント減少し、類似団体平均を下回っている。しかし、公債費に準ずる費用として公営企業や一部事務組合の起こした地方債に充てたと認められる負担金については人口</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決算額が類似団体平均を上回っており、また、今後、公共施設の老朽化に伴う施設整備等により新規発行地方債の増加も見込まれることから、公営企業や一部事務組合等も併せ、地方債の償還と新規発行のバランスの取れた事業執行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2" name="直線コネクタ 361"/>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3"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4" name="直線コネクタ 363"/>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49276</xdr:rowOff>
    </xdr:to>
    <xdr:cxnSp macro="">
      <xdr:nvCxnSpPr>
        <xdr:cNvPr id="367" name="直線コネクタ 366"/>
        <xdr:cNvCxnSpPr/>
      </xdr:nvCxnSpPr>
      <xdr:spPr>
        <a:xfrm flipV="1">
          <a:off x="3987800" y="13042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8"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9" name="フローチャート: 判断 368"/>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62992</xdr:rowOff>
    </xdr:to>
    <xdr:cxnSp macro="">
      <xdr:nvCxnSpPr>
        <xdr:cNvPr id="370" name="直線コネクタ 369"/>
        <xdr:cNvCxnSpPr/>
      </xdr:nvCxnSpPr>
      <xdr:spPr>
        <a:xfrm flipV="1">
          <a:off x="3098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1" name="フローチャート: 判断 370"/>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2" name="テキスト ボックス 371"/>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62992</xdr:rowOff>
    </xdr:to>
    <xdr:cxnSp macro="">
      <xdr:nvCxnSpPr>
        <xdr:cNvPr id="373" name="直線コネクタ 372"/>
        <xdr:cNvCxnSpPr/>
      </xdr:nvCxnSpPr>
      <xdr:spPr>
        <a:xfrm>
          <a:off x="2209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4" name="フローチャート: 判断 373"/>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5" name="テキスト ボックス 374"/>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131572</xdr:rowOff>
    </xdr:to>
    <xdr:cxnSp macro="">
      <xdr:nvCxnSpPr>
        <xdr:cNvPr id="376" name="直線コネクタ 375"/>
        <xdr:cNvCxnSpPr/>
      </xdr:nvCxnSpPr>
      <xdr:spPr>
        <a:xfrm flipV="1">
          <a:off x="1320800" y="130931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7" name="フローチャート: 判断 376"/>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8" name="テキスト ボックス 377"/>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9" name="フローチャート: 判断 378"/>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0" name="テキスト ボックス 379"/>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6" name="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8" name="楕円 387"/>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9" name="テキスト ボックス 388"/>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2" name="楕円 391"/>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3" name="テキスト ボックス 392"/>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4" name="楕円 393"/>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95" name="テキスト ボックス 394"/>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公債費以外の経費が類似団体と比較して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％上回っており経常収支比率を押し上げる要因となっていることから、今後においてもより一層の経常経費の削減に努める。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1" name="直線コネクタ 420"/>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2" name="公債費以外最小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3" name="直線コネクタ 422"/>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4" name="公債費以外最大値テキスト"/>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5" name="直線コネクタ 424"/>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78</xdr:row>
      <xdr:rowOff>122428</xdr:rowOff>
    </xdr:to>
    <xdr:cxnSp macro="">
      <xdr:nvCxnSpPr>
        <xdr:cNvPr id="426" name="直線コネクタ 425"/>
        <xdr:cNvCxnSpPr/>
      </xdr:nvCxnSpPr>
      <xdr:spPr>
        <a:xfrm flipV="1">
          <a:off x="15671800" y="1324406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27"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28" name="フローチャート: 判断 427"/>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65278</xdr:rowOff>
    </xdr:to>
    <xdr:cxnSp macro="">
      <xdr:nvCxnSpPr>
        <xdr:cNvPr id="429" name="直線コネクタ 428"/>
        <xdr:cNvCxnSpPr/>
      </xdr:nvCxnSpPr>
      <xdr:spPr>
        <a:xfrm flipV="1">
          <a:off x="14782800" y="134955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0" name="フローチャート: 判断 429"/>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1" name="テキスト ボックス 430"/>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65278</xdr:rowOff>
    </xdr:from>
    <xdr:to>
      <xdr:col>73</xdr:col>
      <xdr:colOff>180975</xdr:colOff>
      <xdr:row>80</xdr:row>
      <xdr:rowOff>26415</xdr:rowOff>
    </xdr:to>
    <xdr:cxnSp macro="">
      <xdr:nvCxnSpPr>
        <xdr:cNvPr id="432" name="直線コネクタ 431"/>
        <xdr:cNvCxnSpPr/>
      </xdr:nvCxnSpPr>
      <xdr:spPr>
        <a:xfrm flipV="1">
          <a:off x="13893800" y="13609828"/>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3" name="フローチャート: 判断 432"/>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4" name="テキスト ボックス 433"/>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21844</xdr:rowOff>
    </xdr:from>
    <xdr:to>
      <xdr:col>69</xdr:col>
      <xdr:colOff>92075</xdr:colOff>
      <xdr:row>80</xdr:row>
      <xdr:rowOff>26415</xdr:rowOff>
    </xdr:to>
    <xdr:cxnSp macro="">
      <xdr:nvCxnSpPr>
        <xdr:cNvPr id="435" name="直線コネクタ 434"/>
        <xdr:cNvCxnSpPr/>
      </xdr:nvCxnSpPr>
      <xdr:spPr>
        <a:xfrm>
          <a:off x="13004800" y="137378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7" name="テキスト ボックス 436"/>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8" name="フローチャート: 判断 437"/>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39" name="テキスト ボックス 438"/>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5" name="楕円 444"/>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135145</xdr:rowOff>
    </xdr:from>
    <xdr:ext cx="762000" cy="259045"/>
    <xdr:sp macro="" textlink="">
      <xdr:nvSpPr>
        <xdr:cNvPr id="446" name="公債費以外該当値テキスト"/>
        <xdr:cNvSpPr txBox="1"/>
      </xdr:nvSpPr>
      <xdr:spPr>
        <a:xfrm>
          <a:off x="165989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7" name="楕円 446"/>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48" name="テキスト ボックス 447"/>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49" name="楕円 448"/>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0" name="テキスト ボックス 449"/>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147065</xdr:rowOff>
    </xdr:from>
    <xdr:to>
      <xdr:col>69</xdr:col>
      <xdr:colOff>142875</xdr:colOff>
      <xdr:row>80</xdr:row>
      <xdr:rowOff>77215</xdr:rowOff>
    </xdr:to>
    <xdr:sp macro="" textlink="">
      <xdr:nvSpPr>
        <xdr:cNvPr id="451" name="楕円 450"/>
        <xdr:cNvSpPr/>
      </xdr:nvSpPr>
      <xdr:spPr>
        <a:xfrm>
          <a:off x="13843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61992</xdr:rowOff>
    </xdr:from>
    <xdr:ext cx="762000" cy="259045"/>
    <xdr:sp macro="" textlink="">
      <xdr:nvSpPr>
        <xdr:cNvPr id="452" name="テキスト ボックス 451"/>
        <xdr:cNvSpPr txBox="1"/>
      </xdr:nvSpPr>
      <xdr:spPr>
        <a:xfrm>
          <a:off x="13512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142494</xdr:rowOff>
    </xdr:from>
    <xdr:to>
      <xdr:col>65</xdr:col>
      <xdr:colOff>53975</xdr:colOff>
      <xdr:row>80</xdr:row>
      <xdr:rowOff>72644</xdr:rowOff>
    </xdr:to>
    <xdr:sp macro="" textlink="">
      <xdr:nvSpPr>
        <xdr:cNvPr id="453" name="楕円 452"/>
        <xdr:cNvSpPr/>
      </xdr:nvSpPr>
      <xdr:spPr>
        <a:xfrm>
          <a:off x="12954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57421</xdr:rowOff>
    </xdr:from>
    <xdr:ext cx="762000" cy="259045"/>
    <xdr:sp macro="" textlink="">
      <xdr:nvSpPr>
        <xdr:cNvPr id="454" name="テキスト ボックス 453"/>
        <xdr:cNvSpPr txBox="1"/>
      </xdr:nvSpPr>
      <xdr:spPr>
        <a:xfrm>
          <a:off x="12623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131915</xdr:rowOff>
    </xdr:from>
    <xdr:to>
      <xdr:col>29</xdr:col>
      <xdr:colOff>127000</xdr:colOff>
      <xdr:row>16</xdr:row>
      <xdr:rowOff>4877</xdr:rowOff>
    </xdr:to>
    <xdr:cxnSp macro="">
      <xdr:nvCxnSpPr>
        <xdr:cNvPr id="50" name="直線コネクタ 49"/>
        <xdr:cNvCxnSpPr/>
      </xdr:nvCxnSpPr>
      <xdr:spPr bwMode="auto">
        <a:xfrm flipV="1">
          <a:off x="5003800" y="2751290"/>
          <a:ext cx="647700" cy="4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147832</xdr:rowOff>
    </xdr:from>
    <xdr:ext cx="762000" cy="259045"/>
    <xdr:sp macro="" textlink="">
      <xdr:nvSpPr>
        <xdr:cNvPr id="51" name="人口1人当たり決算額の推移平均値テキスト130"/>
        <xdr:cNvSpPr txBox="1"/>
      </xdr:nvSpPr>
      <xdr:spPr>
        <a:xfrm>
          <a:off x="5740400" y="29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4877</xdr:rowOff>
    </xdr:from>
    <xdr:to>
      <xdr:col>26</xdr:col>
      <xdr:colOff>50800</xdr:colOff>
      <xdr:row>16</xdr:row>
      <xdr:rowOff>63271</xdr:rowOff>
    </xdr:to>
    <xdr:cxnSp macro="">
      <xdr:nvCxnSpPr>
        <xdr:cNvPr id="53" name="直線コネクタ 52"/>
        <xdr:cNvCxnSpPr/>
      </xdr:nvCxnSpPr>
      <xdr:spPr bwMode="auto">
        <a:xfrm flipV="1">
          <a:off x="4305300" y="2795702"/>
          <a:ext cx="698500" cy="5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103039</xdr:rowOff>
    </xdr:from>
    <xdr:ext cx="736600" cy="259045"/>
    <xdr:sp macro="" textlink="">
      <xdr:nvSpPr>
        <xdr:cNvPr id="55" name="テキスト ボックス 54"/>
        <xdr:cNvSpPr txBox="1"/>
      </xdr:nvSpPr>
      <xdr:spPr>
        <a:xfrm>
          <a:off x="4622800" y="306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63271</xdr:rowOff>
    </xdr:from>
    <xdr:to>
      <xdr:col>22</xdr:col>
      <xdr:colOff>114300</xdr:colOff>
      <xdr:row>16</xdr:row>
      <xdr:rowOff>100597</xdr:rowOff>
    </xdr:to>
    <xdr:cxnSp macro="">
      <xdr:nvCxnSpPr>
        <xdr:cNvPr id="56" name="直線コネクタ 55"/>
        <xdr:cNvCxnSpPr/>
      </xdr:nvCxnSpPr>
      <xdr:spPr bwMode="auto">
        <a:xfrm flipV="1">
          <a:off x="3606800" y="2854096"/>
          <a:ext cx="698500" cy="37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93502</xdr:rowOff>
    </xdr:from>
    <xdr:ext cx="762000" cy="259045"/>
    <xdr:sp macro="" textlink="">
      <xdr:nvSpPr>
        <xdr:cNvPr id="58" name="テキスト ボックス 57"/>
        <xdr:cNvSpPr txBox="1"/>
      </xdr:nvSpPr>
      <xdr:spPr>
        <a:xfrm>
          <a:off x="39243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100597</xdr:rowOff>
    </xdr:from>
    <xdr:to>
      <xdr:col>18</xdr:col>
      <xdr:colOff>177800</xdr:colOff>
      <xdr:row>16</xdr:row>
      <xdr:rowOff>134493</xdr:rowOff>
    </xdr:to>
    <xdr:cxnSp macro="">
      <xdr:nvCxnSpPr>
        <xdr:cNvPr id="59" name="直線コネクタ 58"/>
        <xdr:cNvCxnSpPr/>
      </xdr:nvCxnSpPr>
      <xdr:spPr bwMode="auto">
        <a:xfrm flipV="1">
          <a:off x="2908300" y="2891422"/>
          <a:ext cx="698500" cy="3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116413</xdr:rowOff>
    </xdr:from>
    <xdr:ext cx="762000" cy="259045"/>
    <xdr:sp macro="" textlink="">
      <xdr:nvSpPr>
        <xdr:cNvPr id="61" name="テキスト ボックス 60"/>
        <xdr:cNvSpPr txBox="1"/>
      </xdr:nvSpPr>
      <xdr:spPr>
        <a:xfrm>
          <a:off x="32258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138460</xdr:rowOff>
    </xdr:from>
    <xdr:ext cx="762000" cy="259045"/>
    <xdr:sp macro="" textlink="">
      <xdr:nvSpPr>
        <xdr:cNvPr id="63" name="テキスト ボックス 62"/>
        <xdr:cNvSpPr txBox="1"/>
      </xdr:nvSpPr>
      <xdr:spPr>
        <a:xfrm>
          <a:off x="25273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81115</xdr:rowOff>
    </xdr:from>
    <xdr:to>
      <xdr:col>29</xdr:col>
      <xdr:colOff>177800</xdr:colOff>
      <xdr:row>16</xdr:row>
      <xdr:rowOff>11265</xdr:rowOff>
    </xdr:to>
    <xdr:sp macro="" textlink="">
      <xdr:nvSpPr>
        <xdr:cNvPr id="69" name="楕円 68"/>
        <xdr:cNvSpPr/>
      </xdr:nvSpPr>
      <xdr:spPr bwMode="auto">
        <a:xfrm>
          <a:off x="5600700" y="270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97642</xdr:rowOff>
    </xdr:from>
    <xdr:ext cx="762000" cy="259045"/>
    <xdr:sp macro="" textlink="">
      <xdr:nvSpPr>
        <xdr:cNvPr id="70" name="人口1人当たり決算額の推移該当値テキスト130"/>
        <xdr:cNvSpPr txBox="1"/>
      </xdr:nvSpPr>
      <xdr:spPr>
        <a:xfrm>
          <a:off x="5740400" y="254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125527</xdr:rowOff>
    </xdr:from>
    <xdr:to>
      <xdr:col>26</xdr:col>
      <xdr:colOff>101600</xdr:colOff>
      <xdr:row>16</xdr:row>
      <xdr:rowOff>55677</xdr:rowOff>
    </xdr:to>
    <xdr:sp macro="" textlink="">
      <xdr:nvSpPr>
        <xdr:cNvPr id="71" name="楕円 70"/>
        <xdr:cNvSpPr/>
      </xdr:nvSpPr>
      <xdr:spPr bwMode="auto">
        <a:xfrm>
          <a:off x="4953000" y="274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65854</xdr:rowOff>
    </xdr:from>
    <xdr:ext cx="736600" cy="259045"/>
    <xdr:sp macro="" textlink="">
      <xdr:nvSpPr>
        <xdr:cNvPr id="72" name="テキスト ボックス 71"/>
        <xdr:cNvSpPr txBox="1"/>
      </xdr:nvSpPr>
      <xdr:spPr>
        <a:xfrm>
          <a:off x="4622800" y="251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12471</xdr:rowOff>
    </xdr:from>
    <xdr:to>
      <xdr:col>22</xdr:col>
      <xdr:colOff>165100</xdr:colOff>
      <xdr:row>16</xdr:row>
      <xdr:rowOff>114071</xdr:rowOff>
    </xdr:to>
    <xdr:sp macro="" textlink="">
      <xdr:nvSpPr>
        <xdr:cNvPr id="73" name="楕円 72"/>
        <xdr:cNvSpPr/>
      </xdr:nvSpPr>
      <xdr:spPr bwMode="auto">
        <a:xfrm>
          <a:off x="4254500" y="280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124248</xdr:rowOff>
    </xdr:from>
    <xdr:ext cx="762000" cy="259045"/>
    <xdr:sp macro="" textlink="">
      <xdr:nvSpPr>
        <xdr:cNvPr id="74" name="テキスト ボックス 73"/>
        <xdr:cNvSpPr txBox="1"/>
      </xdr:nvSpPr>
      <xdr:spPr>
        <a:xfrm>
          <a:off x="3924300" y="25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49797</xdr:rowOff>
    </xdr:from>
    <xdr:to>
      <xdr:col>19</xdr:col>
      <xdr:colOff>38100</xdr:colOff>
      <xdr:row>16</xdr:row>
      <xdr:rowOff>151397</xdr:rowOff>
    </xdr:to>
    <xdr:sp macro="" textlink="">
      <xdr:nvSpPr>
        <xdr:cNvPr id="75" name="楕円 74"/>
        <xdr:cNvSpPr/>
      </xdr:nvSpPr>
      <xdr:spPr bwMode="auto">
        <a:xfrm>
          <a:off x="3556000" y="284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161574</xdr:rowOff>
    </xdr:from>
    <xdr:ext cx="762000" cy="259045"/>
    <xdr:sp macro="" textlink="">
      <xdr:nvSpPr>
        <xdr:cNvPr id="76" name="テキスト ボックス 75"/>
        <xdr:cNvSpPr txBox="1"/>
      </xdr:nvSpPr>
      <xdr:spPr>
        <a:xfrm>
          <a:off x="3225800" y="260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83693</xdr:rowOff>
    </xdr:from>
    <xdr:to>
      <xdr:col>15</xdr:col>
      <xdr:colOff>101600</xdr:colOff>
      <xdr:row>17</xdr:row>
      <xdr:rowOff>13843</xdr:rowOff>
    </xdr:to>
    <xdr:sp macro="" textlink="">
      <xdr:nvSpPr>
        <xdr:cNvPr id="77" name="楕円 76"/>
        <xdr:cNvSpPr/>
      </xdr:nvSpPr>
      <xdr:spPr bwMode="auto">
        <a:xfrm>
          <a:off x="2857500" y="2874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24020</xdr:rowOff>
    </xdr:from>
    <xdr:ext cx="762000" cy="259045"/>
    <xdr:sp macro="" textlink="">
      <xdr:nvSpPr>
        <xdr:cNvPr id="78" name="テキスト ボックス 77"/>
        <xdr:cNvSpPr txBox="1"/>
      </xdr:nvSpPr>
      <xdr:spPr>
        <a:xfrm>
          <a:off x="2527300" y="26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67401</xdr:rowOff>
    </xdr:from>
    <xdr:to>
      <xdr:col>29</xdr:col>
      <xdr:colOff>127000</xdr:colOff>
      <xdr:row>35</xdr:row>
      <xdr:rowOff>171707</xdr:rowOff>
    </xdr:to>
    <xdr:cxnSp macro="">
      <xdr:nvCxnSpPr>
        <xdr:cNvPr id="113" name="直線コネクタ 112"/>
        <xdr:cNvCxnSpPr/>
      </xdr:nvCxnSpPr>
      <xdr:spPr bwMode="auto">
        <a:xfrm flipV="1">
          <a:off x="5003800" y="6677751"/>
          <a:ext cx="647700" cy="10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138854</xdr:rowOff>
    </xdr:from>
    <xdr:to>
      <xdr:col>26</xdr:col>
      <xdr:colOff>50800</xdr:colOff>
      <xdr:row>35</xdr:row>
      <xdr:rowOff>171707</xdr:rowOff>
    </xdr:to>
    <xdr:cxnSp macro="">
      <xdr:nvCxnSpPr>
        <xdr:cNvPr id="116" name="直線コネクタ 115"/>
        <xdr:cNvCxnSpPr/>
      </xdr:nvCxnSpPr>
      <xdr:spPr bwMode="auto">
        <a:xfrm>
          <a:off x="4305300" y="6749204"/>
          <a:ext cx="6985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203254</xdr:rowOff>
    </xdr:from>
    <xdr:to>
      <xdr:col>22</xdr:col>
      <xdr:colOff>114300</xdr:colOff>
      <xdr:row>35</xdr:row>
      <xdr:rowOff>138854</xdr:rowOff>
    </xdr:to>
    <xdr:cxnSp macro="">
      <xdr:nvCxnSpPr>
        <xdr:cNvPr id="119" name="直線コネクタ 118"/>
        <xdr:cNvCxnSpPr/>
      </xdr:nvCxnSpPr>
      <xdr:spPr bwMode="auto">
        <a:xfrm>
          <a:off x="3606800" y="6470704"/>
          <a:ext cx="698500" cy="278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172002</xdr:rowOff>
    </xdr:from>
    <xdr:to>
      <xdr:col>18</xdr:col>
      <xdr:colOff>177800</xdr:colOff>
      <xdr:row>34</xdr:row>
      <xdr:rowOff>203254</xdr:rowOff>
    </xdr:to>
    <xdr:cxnSp macro="">
      <xdr:nvCxnSpPr>
        <xdr:cNvPr id="122" name="直線コネクタ 121"/>
        <xdr:cNvCxnSpPr/>
      </xdr:nvCxnSpPr>
      <xdr:spPr bwMode="auto">
        <a:xfrm>
          <a:off x="2908300" y="6439452"/>
          <a:ext cx="698500" cy="3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68883</xdr:rowOff>
    </xdr:from>
    <xdr:ext cx="762000" cy="259045"/>
    <xdr:sp macro="" textlink="">
      <xdr:nvSpPr>
        <xdr:cNvPr id="124" name="テキスト ボックス 123"/>
        <xdr:cNvSpPr txBox="1"/>
      </xdr:nvSpPr>
      <xdr:spPr>
        <a:xfrm>
          <a:off x="3225800" y="66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61927</xdr:rowOff>
    </xdr:from>
    <xdr:ext cx="762000" cy="259045"/>
    <xdr:sp macro="" textlink="">
      <xdr:nvSpPr>
        <xdr:cNvPr id="126" name="テキスト ボックス 125"/>
        <xdr:cNvSpPr txBox="1"/>
      </xdr:nvSpPr>
      <xdr:spPr>
        <a:xfrm>
          <a:off x="2527300" y="66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16601</xdr:rowOff>
    </xdr:from>
    <xdr:to>
      <xdr:col>29</xdr:col>
      <xdr:colOff>177800</xdr:colOff>
      <xdr:row>35</xdr:row>
      <xdr:rowOff>118201</xdr:rowOff>
    </xdr:to>
    <xdr:sp macro="" textlink="">
      <xdr:nvSpPr>
        <xdr:cNvPr id="132" name="楕円 131"/>
        <xdr:cNvSpPr/>
      </xdr:nvSpPr>
      <xdr:spPr bwMode="auto">
        <a:xfrm>
          <a:off x="5600700" y="662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331578</xdr:rowOff>
    </xdr:from>
    <xdr:ext cx="762000" cy="259045"/>
    <xdr:sp macro="" textlink="">
      <xdr:nvSpPr>
        <xdr:cNvPr id="133" name="人口1人当たり決算額の推移該当値テキスト445"/>
        <xdr:cNvSpPr txBox="1"/>
      </xdr:nvSpPr>
      <xdr:spPr>
        <a:xfrm>
          <a:off x="5740400" y="65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120907</xdr:rowOff>
    </xdr:from>
    <xdr:to>
      <xdr:col>26</xdr:col>
      <xdr:colOff>101600</xdr:colOff>
      <xdr:row>35</xdr:row>
      <xdr:rowOff>222507</xdr:rowOff>
    </xdr:to>
    <xdr:sp macro="" textlink="">
      <xdr:nvSpPr>
        <xdr:cNvPr id="134" name="楕円 133"/>
        <xdr:cNvSpPr/>
      </xdr:nvSpPr>
      <xdr:spPr bwMode="auto">
        <a:xfrm>
          <a:off x="4953000" y="673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207284</xdr:rowOff>
    </xdr:from>
    <xdr:ext cx="736600" cy="259045"/>
    <xdr:sp macro="" textlink="">
      <xdr:nvSpPr>
        <xdr:cNvPr id="135" name="テキスト ボックス 134"/>
        <xdr:cNvSpPr txBox="1"/>
      </xdr:nvSpPr>
      <xdr:spPr>
        <a:xfrm>
          <a:off x="4622800" y="6817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88054</xdr:rowOff>
    </xdr:from>
    <xdr:to>
      <xdr:col>22</xdr:col>
      <xdr:colOff>165100</xdr:colOff>
      <xdr:row>35</xdr:row>
      <xdr:rowOff>189654</xdr:rowOff>
    </xdr:to>
    <xdr:sp macro="" textlink="">
      <xdr:nvSpPr>
        <xdr:cNvPr id="136" name="楕円 135"/>
        <xdr:cNvSpPr/>
      </xdr:nvSpPr>
      <xdr:spPr bwMode="auto">
        <a:xfrm>
          <a:off x="4254500" y="6698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174431</xdr:rowOff>
    </xdr:from>
    <xdr:ext cx="762000" cy="259045"/>
    <xdr:sp macro="" textlink="">
      <xdr:nvSpPr>
        <xdr:cNvPr id="137" name="テキスト ボックス 136"/>
        <xdr:cNvSpPr txBox="1"/>
      </xdr:nvSpPr>
      <xdr:spPr>
        <a:xfrm>
          <a:off x="3924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152454</xdr:rowOff>
    </xdr:from>
    <xdr:to>
      <xdr:col>19</xdr:col>
      <xdr:colOff>38100</xdr:colOff>
      <xdr:row>34</xdr:row>
      <xdr:rowOff>254054</xdr:rowOff>
    </xdr:to>
    <xdr:sp macro="" textlink="">
      <xdr:nvSpPr>
        <xdr:cNvPr id="138" name="楕円 137"/>
        <xdr:cNvSpPr/>
      </xdr:nvSpPr>
      <xdr:spPr bwMode="auto">
        <a:xfrm>
          <a:off x="3556000" y="6419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264231</xdr:rowOff>
    </xdr:from>
    <xdr:ext cx="762000" cy="259045"/>
    <xdr:sp macro="" textlink="">
      <xdr:nvSpPr>
        <xdr:cNvPr id="139" name="テキスト ボックス 138"/>
        <xdr:cNvSpPr txBox="1"/>
      </xdr:nvSpPr>
      <xdr:spPr>
        <a:xfrm>
          <a:off x="3225800" y="618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121202</xdr:rowOff>
    </xdr:from>
    <xdr:to>
      <xdr:col>15</xdr:col>
      <xdr:colOff>101600</xdr:colOff>
      <xdr:row>34</xdr:row>
      <xdr:rowOff>222802</xdr:rowOff>
    </xdr:to>
    <xdr:sp macro="" textlink="">
      <xdr:nvSpPr>
        <xdr:cNvPr id="140" name="楕円 139"/>
        <xdr:cNvSpPr/>
      </xdr:nvSpPr>
      <xdr:spPr bwMode="auto">
        <a:xfrm>
          <a:off x="2857500" y="6388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232979</xdr:rowOff>
    </xdr:from>
    <xdr:ext cx="762000" cy="259045"/>
    <xdr:sp macro="" textlink="">
      <xdr:nvSpPr>
        <xdr:cNvPr id="141" name="テキスト ボックス 140"/>
        <xdr:cNvSpPr txBox="1"/>
      </xdr:nvSpPr>
      <xdr:spPr>
        <a:xfrm>
          <a:off x="2527300" y="615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123670</xdr:rowOff>
    </xdr:from>
    <xdr:to>
      <xdr:col>24</xdr:col>
      <xdr:colOff>63500</xdr:colOff>
      <xdr:row>34</xdr:row>
      <xdr:rowOff>162117</xdr:rowOff>
    </xdr:to>
    <xdr:cxnSp macro="">
      <xdr:nvCxnSpPr>
        <xdr:cNvPr id="65" name="直線コネクタ 64"/>
        <xdr:cNvCxnSpPr/>
      </xdr:nvCxnSpPr>
      <xdr:spPr>
        <a:xfrm flipV="1">
          <a:off x="3797300" y="5952970"/>
          <a:ext cx="838200" cy="3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11606</xdr:rowOff>
    </xdr:from>
    <xdr:ext cx="534377" cy="259045"/>
    <xdr:sp macro="" textlink="">
      <xdr:nvSpPr>
        <xdr:cNvPr id="66" name="人件費平均値テキスト"/>
        <xdr:cNvSpPr txBox="1"/>
      </xdr:nvSpPr>
      <xdr:spPr>
        <a:xfrm>
          <a:off x="4686300" y="601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162117</xdr:rowOff>
    </xdr:from>
    <xdr:to>
      <xdr:col>19</xdr:col>
      <xdr:colOff>177800</xdr:colOff>
      <xdr:row>35</xdr:row>
      <xdr:rowOff>134956</xdr:rowOff>
    </xdr:to>
    <xdr:cxnSp macro="">
      <xdr:nvCxnSpPr>
        <xdr:cNvPr id="68" name="直線コネクタ 67"/>
        <xdr:cNvCxnSpPr/>
      </xdr:nvCxnSpPr>
      <xdr:spPr>
        <a:xfrm flipV="1">
          <a:off x="2908300" y="5991417"/>
          <a:ext cx="889000" cy="14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147294</xdr:rowOff>
    </xdr:from>
    <xdr:ext cx="534377" cy="259045"/>
    <xdr:sp macro="" textlink="">
      <xdr:nvSpPr>
        <xdr:cNvPr id="70" name="テキスト ボックス 69"/>
        <xdr:cNvSpPr txBox="1"/>
      </xdr:nvSpPr>
      <xdr:spPr>
        <a:xfrm>
          <a:off x="3530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134956</xdr:rowOff>
    </xdr:from>
    <xdr:to>
      <xdr:col>15</xdr:col>
      <xdr:colOff>50800</xdr:colOff>
      <xdr:row>36</xdr:row>
      <xdr:rowOff>34815</xdr:rowOff>
    </xdr:to>
    <xdr:cxnSp macro="">
      <xdr:nvCxnSpPr>
        <xdr:cNvPr id="71" name="直線コネクタ 70"/>
        <xdr:cNvCxnSpPr/>
      </xdr:nvCxnSpPr>
      <xdr:spPr>
        <a:xfrm flipV="1">
          <a:off x="2019300" y="6135706"/>
          <a:ext cx="889000" cy="7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101517</xdr:rowOff>
    </xdr:from>
    <xdr:ext cx="534377" cy="259045"/>
    <xdr:sp macro="" textlink="">
      <xdr:nvSpPr>
        <xdr:cNvPr id="73" name="テキスト ボックス 72"/>
        <xdr:cNvSpPr txBox="1"/>
      </xdr:nvSpPr>
      <xdr:spPr>
        <a:xfrm>
          <a:off x="2641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34815</xdr:rowOff>
    </xdr:from>
    <xdr:to>
      <xdr:col>10</xdr:col>
      <xdr:colOff>114300</xdr:colOff>
      <xdr:row>36</xdr:row>
      <xdr:rowOff>42331</xdr:rowOff>
    </xdr:to>
    <xdr:cxnSp macro="">
      <xdr:nvCxnSpPr>
        <xdr:cNvPr id="74" name="直線コネクタ 73"/>
        <xdr:cNvCxnSpPr/>
      </xdr:nvCxnSpPr>
      <xdr:spPr>
        <a:xfrm flipV="1">
          <a:off x="1130300" y="6207015"/>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117076</xdr:rowOff>
    </xdr:from>
    <xdr:ext cx="534377" cy="259045"/>
    <xdr:sp macro="" textlink="">
      <xdr:nvSpPr>
        <xdr:cNvPr id="76" name="テキスト ボックス 75"/>
        <xdr:cNvSpPr txBox="1"/>
      </xdr:nvSpPr>
      <xdr:spPr>
        <a:xfrm>
          <a:off x="1752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126063</xdr:rowOff>
    </xdr:from>
    <xdr:ext cx="534377" cy="259045"/>
    <xdr:sp macro="" textlink="">
      <xdr:nvSpPr>
        <xdr:cNvPr id="78" name="テキスト ボックス 77"/>
        <xdr:cNvSpPr txBox="1"/>
      </xdr:nvSpPr>
      <xdr:spPr>
        <a:xfrm>
          <a:off x="863111" y="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72870</xdr:rowOff>
    </xdr:from>
    <xdr:to>
      <xdr:col>24</xdr:col>
      <xdr:colOff>114300</xdr:colOff>
      <xdr:row>35</xdr:row>
      <xdr:rowOff>3020</xdr:rowOff>
    </xdr:to>
    <xdr:sp macro="" textlink="">
      <xdr:nvSpPr>
        <xdr:cNvPr id="84" name="楕円 83"/>
        <xdr:cNvSpPr/>
      </xdr:nvSpPr>
      <xdr:spPr>
        <a:xfrm>
          <a:off x="4584700" y="59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95747</xdr:rowOff>
    </xdr:from>
    <xdr:ext cx="599010" cy="259045"/>
    <xdr:sp macro="" textlink="">
      <xdr:nvSpPr>
        <xdr:cNvPr id="85" name="人件費該当値テキスト"/>
        <xdr:cNvSpPr txBox="1"/>
      </xdr:nvSpPr>
      <xdr:spPr>
        <a:xfrm>
          <a:off x="4686300" y="575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111317</xdr:rowOff>
    </xdr:from>
    <xdr:to>
      <xdr:col>20</xdr:col>
      <xdr:colOff>38100</xdr:colOff>
      <xdr:row>35</xdr:row>
      <xdr:rowOff>41467</xdr:rowOff>
    </xdr:to>
    <xdr:sp macro="" textlink="">
      <xdr:nvSpPr>
        <xdr:cNvPr id="86" name="楕円 85"/>
        <xdr:cNvSpPr/>
      </xdr:nvSpPr>
      <xdr:spPr>
        <a:xfrm>
          <a:off x="3746500" y="59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57994</xdr:rowOff>
    </xdr:from>
    <xdr:ext cx="534377" cy="259045"/>
    <xdr:sp macro="" textlink="">
      <xdr:nvSpPr>
        <xdr:cNvPr id="87" name="テキスト ボックス 86"/>
        <xdr:cNvSpPr txBox="1"/>
      </xdr:nvSpPr>
      <xdr:spPr>
        <a:xfrm>
          <a:off x="3530111" y="57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84156</xdr:rowOff>
    </xdr:from>
    <xdr:to>
      <xdr:col>15</xdr:col>
      <xdr:colOff>101600</xdr:colOff>
      <xdr:row>36</xdr:row>
      <xdr:rowOff>14306</xdr:rowOff>
    </xdr:to>
    <xdr:sp macro="" textlink="">
      <xdr:nvSpPr>
        <xdr:cNvPr id="88" name="楕円 87"/>
        <xdr:cNvSpPr/>
      </xdr:nvSpPr>
      <xdr:spPr>
        <a:xfrm>
          <a:off x="2857500" y="60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30833</xdr:rowOff>
    </xdr:from>
    <xdr:ext cx="534377" cy="259045"/>
    <xdr:sp macro="" textlink="">
      <xdr:nvSpPr>
        <xdr:cNvPr id="89" name="テキスト ボックス 88"/>
        <xdr:cNvSpPr txBox="1"/>
      </xdr:nvSpPr>
      <xdr:spPr>
        <a:xfrm>
          <a:off x="2641111" y="58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155465</xdr:rowOff>
    </xdr:from>
    <xdr:to>
      <xdr:col>10</xdr:col>
      <xdr:colOff>165100</xdr:colOff>
      <xdr:row>36</xdr:row>
      <xdr:rowOff>85615</xdr:rowOff>
    </xdr:to>
    <xdr:sp macro="" textlink="">
      <xdr:nvSpPr>
        <xdr:cNvPr id="90" name="楕円 89"/>
        <xdr:cNvSpPr/>
      </xdr:nvSpPr>
      <xdr:spPr>
        <a:xfrm>
          <a:off x="1968500" y="61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102142</xdr:rowOff>
    </xdr:from>
    <xdr:ext cx="534377" cy="259045"/>
    <xdr:sp macro="" textlink="">
      <xdr:nvSpPr>
        <xdr:cNvPr id="91" name="テキスト ボックス 90"/>
        <xdr:cNvSpPr txBox="1"/>
      </xdr:nvSpPr>
      <xdr:spPr>
        <a:xfrm>
          <a:off x="1752111" y="59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162981</xdr:rowOff>
    </xdr:from>
    <xdr:to>
      <xdr:col>6</xdr:col>
      <xdr:colOff>38100</xdr:colOff>
      <xdr:row>36</xdr:row>
      <xdr:rowOff>93131</xdr:rowOff>
    </xdr:to>
    <xdr:sp macro="" textlink="">
      <xdr:nvSpPr>
        <xdr:cNvPr id="92" name="楕円 91"/>
        <xdr:cNvSpPr/>
      </xdr:nvSpPr>
      <xdr:spPr>
        <a:xfrm>
          <a:off x="1079500" y="61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109658</xdr:rowOff>
    </xdr:from>
    <xdr:ext cx="534377" cy="259045"/>
    <xdr:sp macro="" textlink="">
      <xdr:nvSpPr>
        <xdr:cNvPr id="93" name="テキスト ボックス 92"/>
        <xdr:cNvSpPr txBox="1"/>
      </xdr:nvSpPr>
      <xdr:spPr>
        <a:xfrm>
          <a:off x="863111" y="593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91030</xdr:rowOff>
    </xdr:from>
    <xdr:to>
      <xdr:col>24</xdr:col>
      <xdr:colOff>63500</xdr:colOff>
      <xdr:row>56</xdr:row>
      <xdr:rowOff>119594</xdr:rowOff>
    </xdr:to>
    <xdr:cxnSp macro="">
      <xdr:nvCxnSpPr>
        <xdr:cNvPr id="125" name="直線コネクタ 124"/>
        <xdr:cNvCxnSpPr/>
      </xdr:nvCxnSpPr>
      <xdr:spPr>
        <a:xfrm flipV="1">
          <a:off x="3797300" y="9520780"/>
          <a:ext cx="838200" cy="20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69156</xdr:rowOff>
    </xdr:from>
    <xdr:ext cx="534377" cy="259045"/>
    <xdr:sp macro="" textlink="">
      <xdr:nvSpPr>
        <xdr:cNvPr id="126" name="物件費平均値テキスト"/>
        <xdr:cNvSpPr txBox="1"/>
      </xdr:nvSpPr>
      <xdr:spPr>
        <a:xfrm>
          <a:off x="4686300" y="949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119594</xdr:rowOff>
    </xdr:from>
    <xdr:to>
      <xdr:col>19</xdr:col>
      <xdr:colOff>177800</xdr:colOff>
      <xdr:row>57</xdr:row>
      <xdr:rowOff>112562</xdr:rowOff>
    </xdr:to>
    <xdr:cxnSp macro="">
      <xdr:nvCxnSpPr>
        <xdr:cNvPr id="128" name="直線コネクタ 127"/>
        <xdr:cNvCxnSpPr/>
      </xdr:nvCxnSpPr>
      <xdr:spPr>
        <a:xfrm flipV="1">
          <a:off x="2908300" y="9720794"/>
          <a:ext cx="889000" cy="16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112562</xdr:rowOff>
    </xdr:from>
    <xdr:to>
      <xdr:col>15</xdr:col>
      <xdr:colOff>50800</xdr:colOff>
      <xdr:row>57</xdr:row>
      <xdr:rowOff>162299</xdr:rowOff>
    </xdr:to>
    <xdr:cxnSp macro="">
      <xdr:nvCxnSpPr>
        <xdr:cNvPr id="131" name="直線コネクタ 130"/>
        <xdr:cNvCxnSpPr/>
      </xdr:nvCxnSpPr>
      <xdr:spPr>
        <a:xfrm flipV="1">
          <a:off x="2019300" y="9885212"/>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162299</xdr:rowOff>
    </xdr:from>
    <xdr:to>
      <xdr:col>10</xdr:col>
      <xdr:colOff>114300</xdr:colOff>
      <xdr:row>58</xdr:row>
      <xdr:rowOff>2518</xdr:rowOff>
    </xdr:to>
    <xdr:cxnSp macro="">
      <xdr:nvCxnSpPr>
        <xdr:cNvPr id="134" name="直線コネクタ 133"/>
        <xdr:cNvCxnSpPr/>
      </xdr:nvCxnSpPr>
      <xdr:spPr>
        <a:xfrm flipV="1">
          <a:off x="1130300" y="9934949"/>
          <a:ext cx="8890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40230</xdr:rowOff>
    </xdr:from>
    <xdr:to>
      <xdr:col>24</xdr:col>
      <xdr:colOff>114300</xdr:colOff>
      <xdr:row>55</xdr:row>
      <xdr:rowOff>141830</xdr:rowOff>
    </xdr:to>
    <xdr:sp macro="" textlink="">
      <xdr:nvSpPr>
        <xdr:cNvPr id="144" name="楕円 143"/>
        <xdr:cNvSpPr/>
      </xdr:nvSpPr>
      <xdr:spPr>
        <a:xfrm>
          <a:off x="4584700" y="94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63107</xdr:rowOff>
    </xdr:from>
    <xdr:ext cx="534377" cy="259045"/>
    <xdr:sp macro="" textlink="">
      <xdr:nvSpPr>
        <xdr:cNvPr id="145" name="物件費該当値テキスト"/>
        <xdr:cNvSpPr txBox="1"/>
      </xdr:nvSpPr>
      <xdr:spPr>
        <a:xfrm>
          <a:off x="4686300" y="932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68794</xdr:rowOff>
    </xdr:from>
    <xdr:to>
      <xdr:col>20</xdr:col>
      <xdr:colOff>38100</xdr:colOff>
      <xdr:row>56</xdr:row>
      <xdr:rowOff>170394</xdr:rowOff>
    </xdr:to>
    <xdr:sp macro="" textlink="">
      <xdr:nvSpPr>
        <xdr:cNvPr id="146" name="楕円 145"/>
        <xdr:cNvSpPr/>
      </xdr:nvSpPr>
      <xdr:spPr>
        <a:xfrm>
          <a:off x="3746500" y="96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161521</xdr:rowOff>
    </xdr:from>
    <xdr:ext cx="534377" cy="259045"/>
    <xdr:sp macro="" textlink="">
      <xdr:nvSpPr>
        <xdr:cNvPr id="147" name="テキスト ボックス 146"/>
        <xdr:cNvSpPr txBox="1"/>
      </xdr:nvSpPr>
      <xdr:spPr>
        <a:xfrm>
          <a:off x="3530111" y="976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61762</xdr:rowOff>
    </xdr:from>
    <xdr:to>
      <xdr:col>15</xdr:col>
      <xdr:colOff>101600</xdr:colOff>
      <xdr:row>57</xdr:row>
      <xdr:rowOff>163362</xdr:rowOff>
    </xdr:to>
    <xdr:sp macro="" textlink="">
      <xdr:nvSpPr>
        <xdr:cNvPr id="148" name="楕円 147"/>
        <xdr:cNvSpPr/>
      </xdr:nvSpPr>
      <xdr:spPr>
        <a:xfrm>
          <a:off x="2857500" y="98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154489</xdr:rowOff>
    </xdr:from>
    <xdr:ext cx="534377" cy="259045"/>
    <xdr:sp macro="" textlink="">
      <xdr:nvSpPr>
        <xdr:cNvPr id="149" name="テキスト ボックス 148"/>
        <xdr:cNvSpPr txBox="1"/>
      </xdr:nvSpPr>
      <xdr:spPr>
        <a:xfrm>
          <a:off x="2641111" y="99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111499</xdr:rowOff>
    </xdr:from>
    <xdr:to>
      <xdr:col>10</xdr:col>
      <xdr:colOff>165100</xdr:colOff>
      <xdr:row>58</xdr:row>
      <xdr:rowOff>41649</xdr:rowOff>
    </xdr:to>
    <xdr:sp macro="" textlink="">
      <xdr:nvSpPr>
        <xdr:cNvPr id="150" name="楕円 149"/>
        <xdr:cNvSpPr/>
      </xdr:nvSpPr>
      <xdr:spPr>
        <a:xfrm>
          <a:off x="1968500" y="98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32776</xdr:rowOff>
    </xdr:from>
    <xdr:ext cx="534377" cy="259045"/>
    <xdr:sp macro="" textlink="">
      <xdr:nvSpPr>
        <xdr:cNvPr id="151" name="テキスト ボックス 150"/>
        <xdr:cNvSpPr txBox="1"/>
      </xdr:nvSpPr>
      <xdr:spPr>
        <a:xfrm>
          <a:off x="1752111" y="99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123168</xdr:rowOff>
    </xdr:from>
    <xdr:to>
      <xdr:col>6</xdr:col>
      <xdr:colOff>38100</xdr:colOff>
      <xdr:row>58</xdr:row>
      <xdr:rowOff>53318</xdr:rowOff>
    </xdr:to>
    <xdr:sp macro="" textlink="">
      <xdr:nvSpPr>
        <xdr:cNvPr id="152" name="楕円 151"/>
        <xdr:cNvSpPr/>
      </xdr:nvSpPr>
      <xdr:spPr>
        <a:xfrm>
          <a:off x="1079500" y="98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44445</xdr:rowOff>
    </xdr:from>
    <xdr:ext cx="534377" cy="259045"/>
    <xdr:sp macro="" textlink="">
      <xdr:nvSpPr>
        <xdr:cNvPr id="153" name="テキスト ボックス 152"/>
        <xdr:cNvSpPr txBox="1"/>
      </xdr:nvSpPr>
      <xdr:spPr>
        <a:xfrm>
          <a:off x="863111" y="99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26955</xdr:rowOff>
    </xdr:from>
    <xdr:to>
      <xdr:col>24</xdr:col>
      <xdr:colOff>63500</xdr:colOff>
      <xdr:row>76</xdr:row>
      <xdr:rowOff>89430</xdr:rowOff>
    </xdr:to>
    <xdr:cxnSp macro="">
      <xdr:nvCxnSpPr>
        <xdr:cNvPr id="180" name="直線コネクタ 179"/>
        <xdr:cNvCxnSpPr/>
      </xdr:nvCxnSpPr>
      <xdr:spPr>
        <a:xfrm flipV="1">
          <a:off x="3797300" y="13057155"/>
          <a:ext cx="838200" cy="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41998</xdr:rowOff>
    </xdr:from>
    <xdr:ext cx="469744" cy="259045"/>
    <xdr:sp macro="" textlink="">
      <xdr:nvSpPr>
        <xdr:cNvPr id="181" name="維持補修費平均値テキスト"/>
        <xdr:cNvSpPr txBox="1"/>
      </xdr:nvSpPr>
      <xdr:spPr>
        <a:xfrm>
          <a:off x="4686300" y="13243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89430</xdr:rowOff>
    </xdr:from>
    <xdr:to>
      <xdr:col>19</xdr:col>
      <xdr:colOff>177800</xdr:colOff>
      <xdr:row>76</xdr:row>
      <xdr:rowOff>156685</xdr:rowOff>
    </xdr:to>
    <xdr:cxnSp macro="">
      <xdr:nvCxnSpPr>
        <xdr:cNvPr id="183" name="直線コネクタ 182"/>
        <xdr:cNvCxnSpPr/>
      </xdr:nvCxnSpPr>
      <xdr:spPr>
        <a:xfrm flipV="1">
          <a:off x="2908300" y="13119630"/>
          <a:ext cx="8890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169443</xdr:rowOff>
    </xdr:from>
    <xdr:ext cx="469744" cy="259045"/>
    <xdr:sp macro="" textlink="">
      <xdr:nvSpPr>
        <xdr:cNvPr id="185" name="テキスト ボックス 184"/>
        <xdr:cNvSpPr txBox="1"/>
      </xdr:nvSpPr>
      <xdr:spPr>
        <a:xfrm>
          <a:off x="3562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121092</xdr:rowOff>
    </xdr:from>
    <xdr:to>
      <xdr:col>15</xdr:col>
      <xdr:colOff>50800</xdr:colOff>
      <xdr:row>76</xdr:row>
      <xdr:rowOff>156685</xdr:rowOff>
    </xdr:to>
    <xdr:cxnSp macro="">
      <xdr:nvCxnSpPr>
        <xdr:cNvPr id="186" name="直線コネクタ 185"/>
        <xdr:cNvCxnSpPr/>
      </xdr:nvCxnSpPr>
      <xdr:spPr>
        <a:xfrm>
          <a:off x="2019300" y="13151292"/>
          <a:ext cx="889000" cy="3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34455</xdr:rowOff>
    </xdr:from>
    <xdr:ext cx="469744" cy="259045"/>
    <xdr:sp macro="" textlink="">
      <xdr:nvSpPr>
        <xdr:cNvPr id="188" name="テキスト ボックス 187"/>
        <xdr:cNvSpPr txBox="1"/>
      </xdr:nvSpPr>
      <xdr:spPr>
        <a:xfrm>
          <a:off x="2673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84288</xdr:rowOff>
    </xdr:from>
    <xdr:to>
      <xdr:col>10</xdr:col>
      <xdr:colOff>114300</xdr:colOff>
      <xdr:row>76</xdr:row>
      <xdr:rowOff>121092</xdr:rowOff>
    </xdr:to>
    <xdr:cxnSp macro="">
      <xdr:nvCxnSpPr>
        <xdr:cNvPr id="189" name="直線コネクタ 188"/>
        <xdr:cNvCxnSpPr/>
      </xdr:nvCxnSpPr>
      <xdr:spPr>
        <a:xfrm>
          <a:off x="1130300" y="13114488"/>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40832</xdr:rowOff>
    </xdr:from>
    <xdr:ext cx="469744" cy="259045"/>
    <xdr:sp macro="" textlink="">
      <xdr:nvSpPr>
        <xdr:cNvPr id="191" name="テキスト ボックス 190"/>
        <xdr:cNvSpPr txBox="1"/>
      </xdr:nvSpPr>
      <xdr:spPr>
        <a:xfrm>
          <a:off x="1784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38454</xdr:rowOff>
    </xdr:from>
    <xdr:ext cx="469744" cy="259045"/>
    <xdr:sp macro="" textlink="">
      <xdr:nvSpPr>
        <xdr:cNvPr id="193" name="テキスト ボックス 192"/>
        <xdr:cNvSpPr txBox="1"/>
      </xdr:nvSpPr>
      <xdr:spPr>
        <a:xfrm>
          <a:off x="895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147605</xdr:rowOff>
    </xdr:from>
    <xdr:to>
      <xdr:col>24</xdr:col>
      <xdr:colOff>114300</xdr:colOff>
      <xdr:row>76</xdr:row>
      <xdr:rowOff>77755</xdr:rowOff>
    </xdr:to>
    <xdr:sp macro="" textlink="">
      <xdr:nvSpPr>
        <xdr:cNvPr id="199" name="楕円 198"/>
        <xdr:cNvSpPr/>
      </xdr:nvSpPr>
      <xdr:spPr>
        <a:xfrm>
          <a:off x="4584700" y="130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170481</xdr:rowOff>
    </xdr:from>
    <xdr:ext cx="534377" cy="259045"/>
    <xdr:sp macro="" textlink="">
      <xdr:nvSpPr>
        <xdr:cNvPr id="200" name="維持補修費該当値テキスト"/>
        <xdr:cNvSpPr txBox="1"/>
      </xdr:nvSpPr>
      <xdr:spPr>
        <a:xfrm>
          <a:off x="4686300" y="128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38630</xdr:rowOff>
    </xdr:from>
    <xdr:to>
      <xdr:col>20</xdr:col>
      <xdr:colOff>38100</xdr:colOff>
      <xdr:row>76</xdr:row>
      <xdr:rowOff>140230</xdr:rowOff>
    </xdr:to>
    <xdr:sp macro="" textlink="">
      <xdr:nvSpPr>
        <xdr:cNvPr id="201" name="楕円 200"/>
        <xdr:cNvSpPr/>
      </xdr:nvSpPr>
      <xdr:spPr>
        <a:xfrm>
          <a:off x="3746500" y="130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156758</xdr:rowOff>
    </xdr:from>
    <xdr:ext cx="534377" cy="259045"/>
    <xdr:sp macro="" textlink="">
      <xdr:nvSpPr>
        <xdr:cNvPr id="202" name="テキスト ボックス 201"/>
        <xdr:cNvSpPr txBox="1"/>
      </xdr:nvSpPr>
      <xdr:spPr>
        <a:xfrm>
          <a:off x="3530111" y="128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105885</xdr:rowOff>
    </xdr:from>
    <xdr:to>
      <xdr:col>15</xdr:col>
      <xdr:colOff>101600</xdr:colOff>
      <xdr:row>77</xdr:row>
      <xdr:rowOff>36035</xdr:rowOff>
    </xdr:to>
    <xdr:sp macro="" textlink="">
      <xdr:nvSpPr>
        <xdr:cNvPr id="203" name="楕円 202"/>
        <xdr:cNvSpPr/>
      </xdr:nvSpPr>
      <xdr:spPr>
        <a:xfrm>
          <a:off x="2857500" y="131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52562</xdr:rowOff>
    </xdr:from>
    <xdr:ext cx="534377" cy="259045"/>
    <xdr:sp macro="" textlink="">
      <xdr:nvSpPr>
        <xdr:cNvPr id="204" name="テキスト ボックス 203"/>
        <xdr:cNvSpPr txBox="1"/>
      </xdr:nvSpPr>
      <xdr:spPr>
        <a:xfrm>
          <a:off x="2641111" y="129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70292</xdr:rowOff>
    </xdr:from>
    <xdr:to>
      <xdr:col>10</xdr:col>
      <xdr:colOff>165100</xdr:colOff>
      <xdr:row>77</xdr:row>
      <xdr:rowOff>442</xdr:rowOff>
    </xdr:to>
    <xdr:sp macro="" textlink="">
      <xdr:nvSpPr>
        <xdr:cNvPr id="205" name="楕円 204"/>
        <xdr:cNvSpPr/>
      </xdr:nvSpPr>
      <xdr:spPr>
        <a:xfrm>
          <a:off x="1968500" y="131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16969</xdr:rowOff>
    </xdr:from>
    <xdr:ext cx="534377" cy="259045"/>
    <xdr:sp macro="" textlink="">
      <xdr:nvSpPr>
        <xdr:cNvPr id="206" name="テキスト ボックス 205"/>
        <xdr:cNvSpPr txBox="1"/>
      </xdr:nvSpPr>
      <xdr:spPr>
        <a:xfrm>
          <a:off x="1752111" y="1287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33488</xdr:rowOff>
    </xdr:from>
    <xdr:to>
      <xdr:col>6</xdr:col>
      <xdr:colOff>38100</xdr:colOff>
      <xdr:row>76</xdr:row>
      <xdr:rowOff>135088</xdr:rowOff>
    </xdr:to>
    <xdr:sp macro="" textlink="">
      <xdr:nvSpPr>
        <xdr:cNvPr id="207" name="楕円 206"/>
        <xdr:cNvSpPr/>
      </xdr:nvSpPr>
      <xdr:spPr>
        <a:xfrm>
          <a:off x="1079500" y="1306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151614</xdr:rowOff>
    </xdr:from>
    <xdr:ext cx="534377" cy="259045"/>
    <xdr:sp macro="" textlink="">
      <xdr:nvSpPr>
        <xdr:cNvPr id="208" name="テキスト ボックス 207"/>
        <xdr:cNvSpPr txBox="1"/>
      </xdr:nvSpPr>
      <xdr:spPr>
        <a:xfrm>
          <a:off x="863111" y="128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6393</xdr:rowOff>
    </xdr:from>
    <xdr:to>
      <xdr:col>24</xdr:col>
      <xdr:colOff>63500</xdr:colOff>
      <xdr:row>95</xdr:row>
      <xdr:rowOff>148594</xdr:rowOff>
    </xdr:to>
    <xdr:cxnSp macro="">
      <xdr:nvCxnSpPr>
        <xdr:cNvPr id="240" name="直線コネクタ 239"/>
        <xdr:cNvCxnSpPr/>
      </xdr:nvCxnSpPr>
      <xdr:spPr>
        <a:xfrm flipV="1">
          <a:off x="3797300" y="16122693"/>
          <a:ext cx="838200" cy="3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148594</xdr:rowOff>
    </xdr:from>
    <xdr:to>
      <xdr:col>19</xdr:col>
      <xdr:colOff>177800</xdr:colOff>
      <xdr:row>96</xdr:row>
      <xdr:rowOff>23963</xdr:rowOff>
    </xdr:to>
    <xdr:cxnSp macro="">
      <xdr:nvCxnSpPr>
        <xdr:cNvPr id="243" name="直線コネクタ 242"/>
        <xdr:cNvCxnSpPr/>
      </xdr:nvCxnSpPr>
      <xdr:spPr>
        <a:xfrm flipV="1">
          <a:off x="2908300" y="16436344"/>
          <a:ext cx="889000" cy="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23963</xdr:rowOff>
    </xdr:from>
    <xdr:to>
      <xdr:col>15</xdr:col>
      <xdr:colOff>50800</xdr:colOff>
      <xdr:row>96</xdr:row>
      <xdr:rowOff>79524</xdr:rowOff>
    </xdr:to>
    <xdr:cxnSp macro="">
      <xdr:nvCxnSpPr>
        <xdr:cNvPr id="246" name="直線コネクタ 245"/>
        <xdr:cNvCxnSpPr/>
      </xdr:nvCxnSpPr>
      <xdr:spPr>
        <a:xfrm flipV="1">
          <a:off x="2019300" y="16483163"/>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79524</xdr:rowOff>
    </xdr:from>
    <xdr:to>
      <xdr:col>10</xdr:col>
      <xdr:colOff>114300</xdr:colOff>
      <xdr:row>96</xdr:row>
      <xdr:rowOff>107000</xdr:rowOff>
    </xdr:to>
    <xdr:cxnSp macro="">
      <xdr:nvCxnSpPr>
        <xdr:cNvPr id="249" name="直線コネクタ 248"/>
        <xdr:cNvCxnSpPr/>
      </xdr:nvCxnSpPr>
      <xdr:spPr>
        <a:xfrm flipV="1">
          <a:off x="1130300" y="16538724"/>
          <a:ext cx="889000" cy="2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127043</xdr:rowOff>
    </xdr:from>
    <xdr:to>
      <xdr:col>24</xdr:col>
      <xdr:colOff>114300</xdr:colOff>
      <xdr:row>94</xdr:row>
      <xdr:rowOff>57193</xdr:rowOff>
    </xdr:to>
    <xdr:sp macro="" textlink="">
      <xdr:nvSpPr>
        <xdr:cNvPr id="259" name="楕円 258"/>
        <xdr:cNvSpPr/>
      </xdr:nvSpPr>
      <xdr:spPr>
        <a:xfrm>
          <a:off x="4584700" y="160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149920</xdr:rowOff>
    </xdr:from>
    <xdr:ext cx="599010" cy="259045"/>
    <xdr:sp macro="" textlink="">
      <xdr:nvSpPr>
        <xdr:cNvPr id="260" name="扶助費該当値テキスト"/>
        <xdr:cNvSpPr txBox="1"/>
      </xdr:nvSpPr>
      <xdr:spPr>
        <a:xfrm>
          <a:off x="4686300" y="159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97794</xdr:rowOff>
    </xdr:from>
    <xdr:to>
      <xdr:col>20</xdr:col>
      <xdr:colOff>38100</xdr:colOff>
      <xdr:row>96</xdr:row>
      <xdr:rowOff>27944</xdr:rowOff>
    </xdr:to>
    <xdr:sp macro="" textlink="">
      <xdr:nvSpPr>
        <xdr:cNvPr id="261" name="楕円 260"/>
        <xdr:cNvSpPr/>
      </xdr:nvSpPr>
      <xdr:spPr>
        <a:xfrm>
          <a:off x="3746500" y="163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44471</xdr:rowOff>
    </xdr:from>
    <xdr:ext cx="534377" cy="259045"/>
    <xdr:sp macro="" textlink="">
      <xdr:nvSpPr>
        <xdr:cNvPr id="262" name="テキスト ボックス 261"/>
        <xdr:cNvSpPr txBox="1"/>
      </xdr:nvSpPr>
      <xdr:spPr>
        <a:xfrm>
          <a:off x="3530111" y="1616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144613</xdr:rowOff>
    </xdr:from>
    <xdr:to>
      <xdr:col>15</xdr:col>
      <xdr:colOff>101600</xdr:colOff>
      <xdr:row>96</xdr:row>
      <xdr:rowOff>74763</xdr:rowOff>
    </xdr:to>
    <xdr:sp macro="" textlink="">
      <xdr:nvSpPr>
        <xdr:cNvPr id="263" name="楕円 262"/>
        <xdr:cNvSpPr/>
      </xdr:nvSpPr>
      <xdr:spPr>
        <a:xfrm>
          <a:off x="2857500" y="164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91290</xdr:rowOff>
    </xdr:from>
    <xdr:ext cx="534377" cy="259045"/>
    <xdr:sp macro="" textlink="">
      <xdr:nvSpPr>
        <xdr:cNvPr id="264" name="テキスト ボックス 263"/>
        <xdr:cNvSpPr txBox="1"/>
      </xdr:nvSpPr>
      <xdr:spPr>
        <a:xfrm>
          <a:off x="2641111" y="162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28724</xdr:rowOff>
    </xdr:from>
    <xdr:to>
      <xdr:col>10</xdr:col>
      <xdr:colOff>165100</xdr:colOff>
      <xdr:row>96</xdr:row>
      <xdr:rowOff>130324</xdr:rowOff>
    </xdr:to>
    <xdr:sp macro="" textlink="">
      <xdr:nvSpPr>
        <xdr:cNvPr id="265" name="楕円 264"/>
        <xdr:cNvSpPr/>
      </xdr:nvSpPr>
      <xdr:spPr>
        <a:xfrm>
          <a:off x="1968500" y="164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146851</xdr:rowOff>
    </xdr:from>
    <xdr:ext cx="534377" cy="259045"/>
    <xdr:sp macro="" textlink="">
      <xdr:nvSpPr>
        <xdr:cNvPr id="266" name="テキスト ボックス 265"/>
        <xdr:cNvSpPr txBox="1"/>
      </xdr:nvSpPr>
      <xdr:spPr>
        <a:xfrm>
          <a:off x="1752111" y="162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56200</xdr:rowOff>
    </xdr:from>
    <xdr:to>
      <xdr:col>6</xdr:col>
      <xdr:colOff>38100</xdr:colOff>
      <xdr:row>96</xdr:row>
      <xdr:rowOff>157800</xdr:rowOff>
    </xdr:to>
    <xdr:sp macro="" textlink="">
      <xdr:nvSpPr>
        <xdr:cNvPr id="267" name="楕円 266"/>
        <xdr:cNvSpPr/>
      </xdr:nvSpPr>
      <xdr:spPr>
        <a:xfrm>
          <a:off x="1079500" y="165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2877</xdr:rowOff>
    </xdr:from>
    <xdr:ext cx="534377" cy="259045"/>
    <xdr:sp macro="" textlink="">
      <xdr:nvSpPr>
        <xdr:cNvPr id="268" name="テキスト ボックス 267"/>
        <xdr:cNvSpPr txBox="1"/>
      </xdr:nvSpPr>
      <xdr:spPr>
        <a:xfrm>
          <a:off x="863111" y="1629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28911</xdr:rowOff>
    </xdr:from>
    <xdr:to>
      <xdr:col>55</xdr:col>
      <xdr:colOff>0</xdr:colOff>
      <xdr:row>36</xdr:row>
      <xdr:rowOff>75962</xdr:rowOff>
    </xdr:to>
    <xdr:cxnSp macro="">
      <xdr:nvCxnSpPr>
        <xdr:cNvPr id="295" name="直線コネクタ 294"/>
        <xdr:cNvCxnSpPr/>
      </xdr:nvCxnSpPr>
      <xdr:spPr>
        <a:xfrm>
          <a:off x="9639300" y="5858211"/>
          <a:ext cx="838200" cy="38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13016</xdr:rowOff>
    </xdr:from>
    <xdr:ext cx="534377" cy="259045"/>
    <xdr:sp macro="" textlink="">
      <xdr:nvSpPr>
        <xdr:cNvPr id="296" name="補助費等平均値テキスト"/>
        <xdr:cNvSpPr txBox="1"/>
      </xdr:nvSpPr>
      <xdr:spPr>
        <a:xfrm>
          <a:off x="10528300" y="6185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28911</xdr:rowOff>
    </xdr:from>
    <xdr:to>
      <xdr:col>50</xdr:col>
      <xdr:colOff>114300</xdr:colOff>
      <xdr:row>37</xdr:row>
      <xdr:rowOff>8113</xdr:rowOff>
    </xdr:to>
    <xdr:cxnSp macro="">
      <xdr:nvCxnSpPr>
        <xdr:cNvPr id="298" name="直線コネクタ 297"/>
        <xdr:cNvCxnSpPr/>
      </xdr:nvCxnSpPr>
      <xdr:spPr>
        <a:xfrm flipV="1">
          <a:off x="8750300" y="5858211"/>
          <a:ext cx="889000" cy="49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152474</xdr:rowOff>
    </xdr:from>
    <xdr:to>
      <xdr:col>45</xdr:col>
      <xdr:colOff>177800</xdr:colOff>
      <xdr:row>37</xdr:row>
      <xdr:rowOff>8113</xdr:rowOff>
    </xdr:to>
    <xdr:cxnSp macro="">
      <xdr:nvCxnSpPr>
        <xdr:cNvPr id="301" name="直線コネクタ 300"/>
        <xdr:cNvCxnSpPr/>
      </xdr:nvCxnSpPr>
      <xdr:spPr>
        <a:xfrm>
          <a:off x="7861300" y="632467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152474</xdr:rowOff>
    </xdr:from>
    <xdr:to>
      <xdr:col>41</xdr:col>
      <xdr:colOff>50800</xdr:colOff>
      <xdr:row>37</xdr:row>
      <xdr:rowOff>16964</xdr:rowOff>
    </xdr:to>
    <xdr:cxnSp macro="">
      <xdr:nvCxnSpPr>
        <xdr:cNvPr id="304" name="直線コネクタ 303"/>
        <xdr:cNvCxnSpPr/>
      </xdr:nvCxnSpPr>
      <xdr:spPr>
        <a:xfrm flipV="1">
          <a:off x="6972300" y="6324674"/>
          <a:ext cx="889000" cy="3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34116</xdr:rowOff>
    </xdr:from>
    <xdr:ext cx="534377" cy="259045"/>
    <xdr:sp macro="" textlink="">
      <xdr:nvSpPr>
        <xdr:cNvPr id="306" name="テキスト ボックス 305"/>
        <xdr:cNvSpPr txBox="1"/>
      </xdr:nvSpPr>
      <xdr:spPr>
        <a:xfrm>
          <a:off x="7594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62572</xdr:rowOff>
    </xdr:from>
    <xdr:ext cx="534377" cy="259045"/>
    <xdr:sp macro="" textlink="">
      <xdr:nvSpPr>
        <xdr:cNvPr id="308" name="テキスト ボックス 307"/>
        <xdr:cNvSpPr txBox="1"/>
      </xdr:nvSpPr>
      <xdr:spPr>
        <a:xfrm>
          <a:off x="6705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25162</xdr:rowOff>
    </xdr:from>
    <xdr:to>
      <xdr:col>55</xdr:col>
      <xdr:colOff>50800</xdr:colOff>
      <xdr:row>36</xdr:row>
      <xdr:rowOff>126762</xdr:rowOff>
    </xdr:to>
    <xdr:sp macro="" textlink="">
      <xdr:nvSpPr>
        <xdr:cNvPr id="314" name="楕円 313"/>
        <xdr:cNvSpPr/>
      </xdr:nvSpPr>
      <xdr:spPr>
        <a:xfrm>
          <a:off x="10426700" y="61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48039</xdr:rowOff>
    </xdr:from>
    <xdr:ext cx="534377" cy="259045"/>
    <xdr:sp macro="" textlink="">
      <xdr:nvSpPr>
        <xdr:cNvPr id="315" name="補助費等該当値テキスト"/>
        <xdr:cNvSpPr txBox="1"/>
      </xdr:nvSpPr>
      <xdr:spPr>
        <a:xfrm>
          <a:off x="10528300" y="60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149561</xdr:rowOff>
    </xdr:from>
    <xdr:to>
      <xdr:col>50</xdr:col>
      <xdr:colOff>165100</xdr:colOff>
      <xdr:row>34</xdr:row>
      <xdr:rowOff>79711</xdr:rowOff>
    </xdr:to>
    <xdr:sp macro="" textlink="">
      <xdr:nvSpPr>
        <xdr:cNvPr id="316" name="楕円 315"/>
        <xdr:cNvSpPr/>
      </xdr:nvSpPr>
      <xdr:spPr>
        <a:xfrm>
          <a:off x="9588500" y="58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70838</xdr:rowOff>
    </xdr:from>
    <xdr:ext cx="599010" cy="259045"/>
    <xdr:sp macro="" textlink="">
      <xdr:nvSpPr>
        <xdr:cNvPr id="317" name="テキスト ボックス 316"/>
        <xdr:cNvSpPr txBox="1"/>
      </xdr:nvSpPr>
      <xdr:spPr>
        <a:xfrm>
          <a:off x="9339795" y="590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128763</xdr:rowOff>
    </xdr:from>
    <xdr:to>
      <xdr:col>46</xdr:col>
      <xdr:colOff>38100</xdr:colOff>
      <xdr:row>37</xdr:row>
      <xdr:rowOff>58913</xdr:rowOff>
    </xdr:to>
    <xdr:sp macro="" textlink="">
      <xdr:nvSpPr>
        <xdr:cNvPr id="318" name="楕円 317"/>
        <xdr:cNvSpPr/>
      </xdr:nvSpPr>
      <xdr:spPr>
        <a:xfrm>
          <a:off x="8699500" y="6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50040</xdr:rowOff>
    </xdr:from>
    <xdr:ext cx="534377" cy="259045"/>
    <xdr:sp macro="" textlink="">
      <xdr:nvSpPr>
        <xdr:cNvPr id="319" name="テキスト ボックス 318"/>
        <xdr:cNvSpPr txBox="1"/>
      </xdr:nvSpPr>
      <xdr:spPr>
        <a:xfrm>
          <a:off x="8483111" y="639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101674</xdr:rowOff>
    </xdr:from>
    <xdr:to>
      <xdr:col>41</xdr:col>
      <xdr:colOff>101600</xdr:colOff>
      <xdr:row>37</xdr:row>
      <xdr:rowOff>31824</xdr:rowOff>
    </xdr:to>
    <xdr:sp macro="" textlink="">
      <xdr:nvSpPr>
        <xdr:cNvPr id="320" name="楕円 319"/>
        <xdr:cNvSpPr/>
      </xdr:nvSpPr>
      <xdr:spPr>
        <a:xfrm>
          <a:off x="7810500" y="62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48351</xdr:rowOff>
    </xdr:from>
    <xdr:ext cx="534377" cy="259045"/>
    <xdr:sp macro="" textlink="">
      <xdr:nvSpPr>
        <xdr:cNvPr id="321" name="テキスト ボックス 320"/>
        <xdr:cNvSpPr txBox="1"/>
      </xdr:nvSpPr>
      <xdr:spPr>
        <a:xfrm>
          <a:off x="7594111" y="60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137614</xdr:rowOff>
    </xdr:from>
    <xdr:to>
      <xdr:col>36</xdr:col>
      <xdr:colOff>165100</xdr:colOff>
      <xdr:row>37</xdr:row>
      <xdr:rowOff>67764</xdr:rowOff>
    </xdr:to>
    <xdr:sp macro="" textlink="">
      <xdr:nvSpPr>
        <xdr:cNvPr id="322" name="楕円 321"/>
        <xdr:cNvSpPr/>
      </xdr:nvSpPr>
      <xdr:spPr>
        <a:xfrm>
          <a:off x="6921500" y="63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84291</xdr:rowOff>
    </xdr:from>
    <xdr:ext cx="534377" cy="259045"/>
    <xdr:sp macro="" textlink="">
      <xdr:nvSpPr>
        <xdr:cNvPr id="323" name="テキスト ボックス 322"/>
        <xdr:cNvSpPr txBox="1"/>
      </xdr:nvSpPr>
      <xdr:spPr>
        <a:xfrm>
          <a:off x="6705111" y="60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40758</xdr:rowOff>
    </xdr:from>
    <xdr:to>
      <xdr:col>55</xdr:col>
      <xdr:colOff>0</xdr:colOff>
      <xdr:row>58</xdr:row>
      <xdr:rowOff>102617</xdr:rowOff>
    </xdr:to>
    <xdr:cxnSp macro="">
      <xdr:nvCxnSpPr>
        <xdr:cNvPr id="352" name="直線コネクタ 351"/>
        <xdr:cNvCxnSpPr/>
      </xdr:nvCxnSpPr>
      <xdr:spPr>
        <a:xfrm flipV="1">
          <a:off x="9639300" y="9984858"/>
          <a:ext cx="838200" cy="6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82291</xdr:rowOff>
    </xdr:from>
    <xdr:to>
      <xdr:col>50</xdr:col>
      <xdr:colOff>114300</xdr:colOff>
      <xdr:row>58</xdr:row>
      <xdr:rowOff>102617</xdr:rowOff>
    </xdr:to>
    <xdr:cxnSp macro="">
      <xdr:nvCxnSpPr>
        <xdr:cNvPr id="355" name="直線コネクタ 354"/>
        <xdr:cNvCxnSpPr/>
      </xdr:nvCxnSpPr>
      <xdr:spPr>
        <a:xfrm>
          <a:off x="8750300" y="10026391"/>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82291</xdr:rowOff>
    </xdr:from>
    <xdr:to>
      <xdr:col>45</xdr:col>
      <xdr:colOff>177800</xdr:colOff>
      <xdr:row>58</xdr:row>
      <xdr:rowOff>113240</xdr:rowOff>
    </xdr:to>
    <xdr:cxnSp macro="">
      <xdr:nvCxnSpPr>
        <xdr:cNvPr id="358" name="直線コネクタ 357"/>
        <xdr:cNvCxnSpPr/>
      </xdr:nvCxnSpPr>
      <xdr:spPr>
        <a:xfrm flipV="1">
          <a:off x="7861300" y="10026391"/>
          <a:ext cx="889000" cy="3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113240</xdr:rowOff>
    </xdr:from>
    <xdr:to>
      <xdr:col>41</xdr:col>
      <xdr:colOff>50800</xdr:colOff>
      <xdr:row>58</xdr:row>
      <xdr:rowOff>158289</xdr:rowOff>
    </xdr:to>
    <xdr:cxnSp macro="">
      <xdr:nvCxnSpPr>
        <xdr:cNvPr id="361" name="直線コネクタ 360"/>
        <xdr:cNvCxnSpPr/>
      </xdr:nvCxnSpPr>
      <xdr:spPr>
        <a:xfrm flipV="1">
          <a:off x="6972300" y="10057340"/>
          <a:ext cx="889000" cy="4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161408</xdr:rowOff>
    </xdr:from>
    <xdr:to>
      <xdr:col>55</xdr:col>
      <xdr:colOff>50800</xdr:colOff>
      <xdr:row>58</xdr:row>
      <xdr:rowOff>91558</xdr:rowOff>
    </xdr:to>
    <xdr:sp macro="" textlink="">
      <xdr:nvSpPr>
        <xdr:cNvPr id="371" name="楕円 370"/>
        <xdr:cNvSpPr/>
      </xdr:nvSpPr>
      <xdr:spPr>
        <a:xfrm>
          <a:off x="10426700" y="99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76335</xdr:rowOff>
    </xdr:from>
    <xdr:ext cx="534377" cy="259045"/>
    <xdr:sp macro="" textlink="">
      <xdr:nvSpPr>
        <xdr:cNvPr id="372" name="普通建設事業費該当値テキスト"/>
        <xdr:cNvSpPr txBox="1"/>
      </xdr:nvSpPr>
      <xdr:spPr>
        <a:xfrm>
          <a:off x="10528300" y="984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51817</xdr:rowOff>
    </xdr:from>
    <xdr:to>
      <xdr:col>50</xdr:col>
      <xdr:colOff>165100</xdr:colOff>
      <xdr:row>58</xdr:row>
      <xdr:rowOff>153417</xdr:rowOff>
    </xdr:to>
    <xdr:sp macro="" textlink="">
      <xdr:nvSpPr>
        <xdr:cNvPr id="373" name="楕円 372"/>
        <xdr:cNvSpPr/>
      </xdr:nvSpPr>
      <xdr:spPr>
        <a:xfrm>
          <a:off x="9588500" y="99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144544</xdr:rowOff>
    </xdr:from>
    <xdr:ext cx="534377" cy="259045"/>
    <xdr:sp macro="" textlink="">
      <xdr:nvSpPr>
        <xdr:cNvPr id="374" name="テキスト ボックス 373"/>
        <xdr:cNvSpPr txBox="1"/>
      </xdr:nvSpPr>
      <xdr:spPr>
        <a:xfrm>
          <a:off x="9372111" y="100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31491</xdr:rowOff>
    </xdr:from>
    <xdr:to>
      <xdr:col>46</xdr:col>
      <xdr:colOff>38100</xdr:colOff>
      <xdr:row>58</xdr:row>
      <xdr:rowOff>133091</xdr:rowOff>
    </xdr:to>
    <xdr:sp macro="" textlink="">
      <xdr:nvSpPr>
        <xdr:cNvPr id="375" name="楕円 374"/>
        <xdr:cNvSpPr/>
      </xdr:nvSpPr>
      <xdr:spPr>
        <a:xfrm>
          <a:off x="8699500" y="997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124218</xdr:rowOff>
    </xdr:from>
    <xdr:ext cx="534377" cy="259045"/>
    <xdr:sp macro="" textlink="">
      <xdr:nvSpPr>
        <xdr:cNvPr id="376" name="テキスト ボックス 375"/>
        <xdr:cNvSpPr txBox="1"/>
      </xdr:nvSpPr>
      <xdr:spPr>
        <a:xfrm>
          <a:off x="8483111" y="1006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62440</xdr:rowOff>
    </xdr:from>
    <xdr:to>
      <xdr:col>41</xdr:col>
      <xdr:colOff>101600</xdr:colOff>
      <xdr:row>58</xdr:row>
      <xdr:rowOff>164040</xdr:rowOff>
    </xdr:to>
    <xdr:sp macro="" textlink="">
      <xdr:nvSpPr>
        <xdr:cNvPr id="377" name="楕円 376"/>
        <xdr:cNvSpPr/>
      </xdr:nvSpPr>
      <xdr:spPr>
        <a:xfrm>
          <a:off x="7810500" y="100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155167</xdr:rowOff>
    </xdr:from>
    <xdr:ext cx="534377" cy="259045"/>
    <xdr:sp macro="" textlink="">
      <xdr:nvSpPr>
        <xdr:cNvPr id="378" name="テキスト ボックス 377"/>
        <xdr:cNvSpPr txBox="1"/>
      </xdr:nvSpPr>
      <xdr:spPr>
        <a:xfrm>
          <a:off x="7594111" y="1009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107489</xdr:rowOff>
    </xdr:from>
    <xdr:to>
      <xdr:col>36</xdr:col>
      <xdr:colOff>165100</xdr:colOff>
      <xdr:row>59</xdr:row>
      <xdr:rowOff>37639</xdr:rowOff>
    </xdr:to>
    <xdr:sp macro="" textlink="">
      <xdr:nvSpPr>
        <xdr:cNvPr id="379" name="楕円 378"/>
        <xdr:cNvSpPr/>
      </xdr:nvSpPr>
      <xdr:spPr>
        <a:xfrm>
          <a:off x="6921500" y="100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28766</xdr:rowOff>
    </xdr:from>
    <xdr:ext cx="534377" cy="259045"/>
    <xdr:sp macro="" textlink="">
      <xdr:nvSpPr>
        <xdr:cNvPr id="380" name="テキスト ボックス 379"/>
        <xdr:cNvSpPr txBox="1"/>
      </xdr:nvSpPr>
      <xdr:spPr>
        <a:xfrm>
          <a:off x="6705111" y="101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103663</xdr:rowOff>
    </xdr:from>
    <xdr:to>
      <xdr:col>55</xdr:col>
      <xdr:colOff>0</xdr:colOff>
      <xdr:row>78</xdr:row>
      <xdr:rowOff>119574</xdr:rowOff>
    </xdr:to>
    <xdr:cxnSp macro="">
      <xdr:nvCxnSpPr>
        <xdr:cNvPr id="407" name="直線コネクタ 406"/>
        <xdr:cNvCxnSpPr/>
      </xdr:nvCxnSpPr>
      <xdr:spPr>
        <a:xfrm flipV="1">
          <a:off x="9639300" y="13476763"/>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28987</xdr:rowOff>
    </xdr:from>
    <xdr:ext cx="534377" cy="259045"/>
    <xdr:sp macro="" textlink="">
      <xdr:nvSpPr>
        <xdr:cNvPr id="408" name="普通建設事業費 （ うち新規整備　）平均値テキスト"/>
        <xdr:cNvSpPr txBox="1"/>
      </xdr:nvSpPr>
      <xdr:spPr>
        <a:xfrm>
          <a:off x="10528300" y="1323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119574</xdr:rowOff>
    </xdr:from>
    <xdr:to>
      <xdr:col>50</xdr:col>
      <xdr:colOff>114300</xdr:colOff>
      <xdr:row>78</xdr:row>
      <xdr:rowOff>125902</xdr:rowOff>
    </xdr:to>
    <xdr:cxnSp macro="">
      <xdr:nvCxnSpPr>
        <xdr:cNvPr id="410" name="直線コネクタ 409"/>
        <xdr:cNvCxnSpPr/>
      </xdr:nvCxnSpPr>
      <xdr:spPr>
        <a:xfrm flipV="1">
          <a:off x="8750300" y="13492674"/>
          <a:ext cx="889000" cy="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121965</xdr:rowOff>
    </xdr:from>
    <xdr:to>
      <xdr:col>45</xdr:col>
      <xdr:colOff>177800</xdr:colOff>
      <xdr:row>78</xdr:row>
      <xdr:rowOff>125902</xdr:rowOff>
    </xdr:to>
    <xdr:cxnSp macro="">
      <xdr:nvCxnSpPr>
        <xdr:cNvPr id="413" name="直線コネクタ 412"/>
        <xdr:cNvCxnSpPr/>
      </xdr:nvCxnSpPr>
      <xdr:spPr>
        <a:xfrm>
          <a:off x="7861300" y="13495065"/>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119363</xdr:rowOff>
    </xdr:from>
    <xdr:to>
      <xdr:col>41</xdr:col>
      <xdr:colOff>50800</xdr:colOff>
      <xdr:row>78</xdr:row>
      <xdr:rowOff>121965</xdr:rowOff>
    </xdr:to>
    <xdr:cxnSp macro="">
      <xdr:nvCxnSpPr>
        <xdr:cNvPr id="416" name="直線コネクタ 415"/>
        <xdr:cNvCxnSpPr/>
      </xdr:nvCxnSpPr>
      <xdr:spPr>
        <a:xfrm>
          <a:off x="6972300" y="13492463"/>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52863</xdr:rowOff>
    </xdr:from>
    <xdr:to>
      <xdr:col>55</xdr:col>
      <xdr:colOff>50800</xdr:colOff>
      <xdr:row>78</xdr:row>
      <xdr:rowOff>154463</xdr:rowOff>
    </xdr:to>
    <xdr:sp macro="" textlink="">
      <xdr:nvSpPr>
        <xdr:cNvPr id="426" name="楕円 425"/>
        <xdr:cNvSpPr/>
      </xdr:nvSpPr>
      <xdr:spPr>
        <a:xfrm>
          <a:off x="10426700" y="134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155987</xdr:rowOff>
    </xdr:from>
    <xdr:ext cx="469744" cy="259045"/>
    <xdr:sp macro="" textlink="">
      <xdr:nvSpPr>
        <xdr:cNvPr id="427" name="普通建設事業費 （ うち新規整備　）該当値テキスト"/>
        <xdr:cNvSpPr txBox="1"/>
      </xdr:nvSpPr>
      <xdr:spPr>
        <a:xfrm>
          <a:off x="10528300" y="13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68774</xdr:rowOff>
    </xdr:from>
    <xdr:to>
      <xdr:col>50</xdr:col>
      <xdr:colOff>165100</xdr:colOff>
      <xdr:row>78</xdr:row>
      <xdr:rowOff>170374</xdr:rowOff>
    </xdr:to>
    <xdr:sp macro="" textlink="">
      <xdr:nvSpPr>
        <xdr:cNvPr id="428" name="楕円 427"/>
        <xdr:cNvSpPr/>
      </xdr:nvSpPr>
      <xdr:spPr>
        <a:xfrm>
          <a:off x="9588500" y="134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161501</xdr:rowOff>
    </xdr:from>
    <xdr:ext cx="469744" cy="259045"/>
    <xdr:sp macro="" textlink="">
      <xdr:nvSpPr>
        <xdr:cNvPr id="429" name="テキスト ボックス 428"/>
        <xdr:cNvSpPr txBox="1"/>
      </xdr:nvSpPr>
      <xdr:spPr>
        <a:xfrm>
          <a:off x="9404428" y="1353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75102</xdr:rowOff>
    </xdr:from>
    <xdr:to>
      <xdr:col>46</xdr:col>
      <xdr:colOff>38100</xdr:colOff>
      <xdr:row>79</xdr:row>
      <xdr:rowOff>5252</xdr:rowOff>
    </xdr:to>
    <xdr:sp macro="" textlink="">
      <xdr:nvSpPr>
        <xdr:cNvPr id="430" name="楕円 429"/>
        <xdr:cNvSpPr/>
      </xdr:nvSpPr>
      <xdr:spPr>
        <a:xfrm>
          <a:off x="8699500" y="134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167829</xdr:rowOff>
    </xdr:from>
    <xdr:ext cx="469744" cy="259045"/>
    <xdr:sp macro="" textlink="">
      <xdr:nvSpPr>
        <xdr:cNvPr id="431" name="テキスト ボックス 430"/>
        <xdr:cNvSpPr txBox="1"/>
      </xdr:nvSpPr>
      <xdr:spPr>
        <a:xfrm>
          <a:off x="8515428" y="1354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71165</xdr:rowOff>
    </xdr:from>
    <xdr:to>
      <xdr:col>41</xdr:col>
      <xdr:colOff>101600</xdr:colOff>
      <xdr:row>79</xdr:row>
      <xdr:rowOff>1315</xdr:rowOff>
    </xdr:to>
    <xdr:sp macro="" textlink="">
      <xdr:nvSpPr>
        <xdr:cNvPr id="432" name="楕円 431"/>
        <xdr:cNvSpPr/>
      </xdr:nvSpPr>
      <xdr:spPr>
        <a:xfrm>
          <a:off x="7810500" y="134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163892</xdr:rowOff>
    </xdr:from>
    <xdr:ext cx="469744" cy="259045"/>
    <xdr:sp macro="" textlink="">
      <xdr:nvSpPr>
        <xdr:cNvPr id="433" name="テキスト ボックス 432"/>
        <xdr:cNvSpPr txBox="1"/>
      </xdr:nvSpPr>
      <xdr:spPr>
        <a:xfrm>
          <a:off x="7626428" y="1353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68563</xdr:rowOff>
    </xdr:from>
    <xdr:to>
      <xdr:col>36</xdr:col>
      <xdr:colOff>165100</xdr:colOff>
      <xdr:row>78</xdr:row>
      <xdr:rowOff>170163</xdr:rowOff>
    </xdr:to>
    <xdr:sp macro="" textlink="">
      <xdr:nvSpPr>
        <xdr:cNvPr id="434" name="楕円 433"/>
        <xdr:cNvSpPr/>
      </xdr:nvSpPr>
      <xdr:spPr>
        <a:xfrm>
          <a:off x="6921500" y="134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161290</xdr:rowOff>
    </xdr:from>
    <xdr:ext cx="469744" cy="259045"/>
    <xdr:sp macro="" textlink="">
      <xdr:nvSpPr>
        <xdr:cNvPr id="435" name="テキスト ボックス 434"/>
        <xdr:cNvSpPr txBox="1"/>
      </xdr:nvSpPr>
      <xdr:spPr>
        <a:xfrm>
          <a:off x="6737428" y="1353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153361</xdr:rowOff>
    </xdr:from>
    <xdr:to>
      <xdr:col>55</xdr:col>
      <xdr:colOff>0</xdr:colOff>
      <xdr:row>98</xdr:row>
      <xdr:rowOff>45453</xdr:rowOff>
    </xdr:to>
    <xdr:cxnSp macro="">
      <xdr:nvCxnSpPr>
        <xdr:cNvPr id="462" name="直線コネクタ 461"/>
        <xdr:cNvCxnSpPr/>
      </xdr:nvCxnSpPr>
      <xdr:spPr>
        <a:xfrm flipV="1">
          <a:off x="9639300" y="16784011"/>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10244</xdr:rowOff>
    </xdr:from>
    <xdr:to>
      <xdr:col>50</xdr:col>
      <xdr:colOff>114300</xdr:colOff>
      <xdr:row>98</xdr:row>
      <xdr:rowOff>45453</xdr:rowOff>
    </xdr:to>
    <xdr:cxnSp macro="">
      <xdr:nvCxnSpPr>
        <xdr:cNvPr id="465" name="直線コネクタ 464"/>
        <xdr:cNvCxnSpPr/>
      </xdr:nvCxnSpPr>
      <xdr:spPr>
        <a:xfrm>
          <a:off x="8750300" y="16812344"/>
          <a:ext cx="889000" cy="3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10244</xdr:rowOff>
    </xdr:from>
    <xdr:to>
      <xdr:col>45</xdr:col>
      <xdr:colOff>177800</xdr:colOff>
      <xdr:row>98</xdr:row>
      <xdr:rowOff>40091</xdr:rowOff>
    </xdr:to>
    <xdr:cxnSp macro="">
      <xdr:nvCxnSpPr>
        <xdr:cNvPr id="468" name="直線コネクタ 467"/>
        <xdr:cNvCxnSpPr/>
      </xdr:nvCxnSpPr>
      <xdr:spPr>
        <a:xfrm flipV="1">
          <a:off x="7861300" y="16812344"/>
          <a:ext cx="889000" cy="2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40091</xdr:rowOff>
    </xdr:from>
    <xdr:to>
      <xdr:col>41</xdr:col>
      <xdr:colOff>50800</xdr:colOff>
      <xdr:row>98</xdr:row>
      <xdr:rowOff>102904</xdr:rowOff>
    </xdr:to>
    <xdr:cxnSp macro="">
      <xdr:nvCxnSpPr>
        <xdr:cNvPr id="471" name="直線コネクタ 470"/>
        <xdr:cNvCxnSpPr/>
      </xdr:nvCxnSpPr>
      <xdr:spPr>
        <a:xfrm flipV="1">
          <a:off x="6972300" y="16842191"/>
          <a:ext cx="889000" cy="6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102561</xdr:rowOff>
    </xdr:from>
    <xdr:to>
      <xdr:col>55</xdr:col>
      <xdr:colOff>50800</xdr:colOff>
      <xdr:row>98</xdr:row>
      <xdr:rowOff>32711</xdr:rowOff>
    </xdr:to>
    <xdr:sp macro="" textlink="">
      <xdr:nvSpPr>
        <xdr:cNvPr id="481" name="楕円 480"/>
        <xdr:cNvSpPr/>
      </xdr:nvSpPr>
      <xdr:spPr>
        <a:xfrm>
          <a:off x="10426700" y="167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22681</xdr:rowOff>
    </xdr:from>
    <xdr:ext cx="534377" cy="259045"/>
    <xdr:sp macro="" textlink="">
      <xdr:nvSpPr>
        <xdr:cNvPr id="482" name="普通建設事業費 （ うち更新整備　）該当値テキスト"/>
        <xdr:cNvSpPr txBox="1"/>
      </xdr:nvSpPr>
      <xdr:spPr>
        <a:xfrm>
          <a:off x="10528300" y="1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166103</xdr:rowOff>
    </xdr:from>
    <xdr:to>
      <xdr:col>50</xdr:col>
      <xdr:colOff>165100</xdr:colOff>
      <xdr:row>98</xdr:row>
      <xdr:rowOff>96253</xdr:rowOff>
    </xdr:to>
    <xdr:sp macro="" textlink="">
      <xdr:nvSpPr>
        <xdr:cNvPr id="483" name="楕円 482"/>
        <xdr:cNvSpPr/>
      </xdr:nvSpPr>
      <xdr:spPr>
        <a:xfrm>
          <a:off x="9588500" y="167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87380</xdr:rowOff>
    </xdr:from>
    <xdr:ext cx="534377" cy="259045"/>
    <xdr:sp macro="" textlink="">
      <xdr:nvSpPr>
        <xdr:cNvPr id="484" name="テキスト ボックス 483"/>
        <xdr:cNvSpPr txBox="1"/>
      </xdr:nvSpPr>
      <xdr:spPr>
        <a:xfrm>
          <a:off x="9372111" y="168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130894</xdr:rowOff>
    </xdr:from>
    <xdr:to>
      <xdr:col>46</xdr:col>
      <xdr:colOff>38100</xdr:colOff>
      <xdr:row>98</xdr:row>
      <xdr:rowOff>61044</xdr:rowOff>
    </xdr:to>
    <xdr:sp macro="" textlink="">
      <xdr:nvSpPr>
        <xdr:cNvPr id="485" name="楕円 484"/>
        <xdr:cNvSpPr/>
      </xdr:nvSpPr>
      <xdr:spPr>
        <a:xfrm>
          <a:off x="8699500" y="167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52171</xdr:rowOff>
    </xdr:from>
    <xdr:ext cx="534377" cy="259045"/>
    <xdr:sp macro="" textlink="">
      <xdr:nvSpPr>
        <xdr:cNvPr id="486" name="テキスト ボックス 485"/>
        <xdr:cNvSpPr txBox="1"/>
      </xdr:nvSpPr>
      <xdr:spPr>
        <a:xfrm>
          <a:off x="8483111" y="168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160741</xdr:rowOff>
    </xdr:from>
    <xdr:to>
      <xdr:col>41</xdr:col>
      <xdr:colOff>101600</xdr:colOff>
      <xdr:row>98</xdr:row>
      <xdr:rowOff>90891</xdr:rowOff>
    </xdr:to>
    <xdr:sp macro="" textlink="">
      <xdr:nvSpPr>
        <xdr:cNvPr id="487" name="楕円 486"/>
        <xdr:cNvSpPr/>
      </xdr:nvSpPr>
      <xdr:spPr>
        <a:xfrm>
          <a:off x="7810500" y="167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82018</xdr:rowOff>
    </xdr:from>
    <xdr:ext cx="534377" cy="259045"/>
    <xdr:sp macro="" textlink="">
      <xdr:nvSpPr>
        <xdr:cNvPr id="488" name="テキスト ボックス 487"/>
        <xdr:cNvSpPr txBox="1"/>
      </xdr:nvSpPr>
      <xdr:spPr>
        <a:xfrm>
          <a:off x="7594111" y="1688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52104</xdr:rowOff>
    </xdr:from>
    <xdr:to>
      <xdr:col>36</xdr:col>
      <xdr:colOff>165100</xdr:colOff>
      <xdr:row>98</xdr:row>
      <xdr:rowOff>153704</xdr:rowOff>
    </xdr:to>
    <xdr:sp macro="" textlink="">
      <xdr:nvSpPr>
        <xdr:cNvPr id="489" name="楕円 488"/>
        <xdr:cNvSpPr/>
      </xdr:nvSpPr>
      <xdr:spPr>
        <a:xfrm>
          <a:off x="6921500" y="1685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144831</xdr:rowOff>
    </xdr:from>
    <xdr:ext cx="469744" cy="259045"/>
    <xdr:sp macro="" textlink="">
      <xdr:nvSpPr>
        <xdr:cNvPr id="490" name="テキスト ボックス 489"/>
        <xdr:cNvSpPr txBox="1"/>
      </xdr:nvSpPr>
      <xdr:spPr>
        <a:xfrm>
          <a:off x="6737428" y="169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136409</xdr:rowOff>
    </xdr:from>
    <xdr:to>
      <xdr:col>85</xdr:col>
      <xdr:colOff>127000</xdr:colOff>
      <xdr:row>77</xdr:row>
      <xdr:rowOff>139050</xdr:rowOff>
    </xdr:to>
    <xdr:cxnSp macro="">
      <xdr:nvCxnSpPr>
        <xdr:cNvPr id="623" name="直線コネクタ 622"/>
        <xdr:cNvCxnSpPr/>
      </xdr:nvCxnSpPr>
      <xdr:spPr>
        <a:xfrm flipV="1">
          <a:off x="15481300" y="13338059"/>
          <a:ext cx="8382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139050</xdr:rowOff>
    </xdr:from>
    <xdr:to>
      <xdr:col>81</xdr:col>
      <xdr:colOff>50800</xdr:colOff>
      <xdr:row>77</xdr:row>
      <xdr:rowOff>141525</xdr:rowOff>
    </xdr:to>
    <xdr:cxnSp macro="">
      <xdr:nvCxnSpPr>
        <xdr:cNvPr id="626" name="直線コネクタ 625"/>
        <xdr:cNvCxnSpPr/>
      </xdr:nvCxnSpPr>
      <xdr:spPr>
        <a:xfrm flipV="1">
          <a:off x="14592300" y="13340700"/>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141250</xdr:rowOff>
    </xdr:from>
    <xdr:to>
      <xdr:col>76</xdr:col>
      <xdr:colOff>114300</xdr:colOff>
      <xdr:row>77</xdr:row>
      <xdr:rowOff>141525</xdr:rowOff>
    </xdr:to>
    <xdr:cxnSp macro="">
      <xdr:nvCxnSpPr>
        <xdr:cNvPr id="629" name="直線コネクタ 628"/>
        <xdr:cNvCxnSpPr/>
      </xdr:nvCxnSpPr>
      <xdr:spPr>
        <a:xfrm>
          <a:off x="13703300" y="1334290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123140</xdr:rowOff>
    </xdr:from>
    <xdr:to>
      <xdr:col>71</xdr:col>
      <xdr:colOff>177800</xdr:colOff>
      <xdr:row>77</xdr:row>
      <xdr:rowOff>141250</xdr:rowOff>
    </xdr:to>
    <xdr:cxnSp macro="">
      <xdr:nvCxnSpPr>
        <xdr:cNvPr id="632" name="直線コネクタ 631"/>
        <xdr:cNvCxnSpPr/>
      </xdr:nvCxnSpPr>
      <xdr:spPr>
        <a:xfrm>
          <a:off x="12814300" y="13324790"/>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85609</xdr:rowOff>
    </xdr:from>
    <xdr:to>
      <xdr:col>85</xdr:col>
      <xdr:colOff>177800</xdr:colOff>
      <xdr:row>78</xdr:row>
      <xdr:rowOff>15759</xdr:rowOff>
    </xdr:to>
    <xdr:sp macro="" textlink="">
      <xdr:nvSpPr>
        <xdr:cNvPr id="642" name="楕円 641"/>
        <xdr:cNvSpPr/>
      </xdr:nvSpPr>
      <xdr:spPr>
        <a:xfrm>
          <a:off x="16268700" y="132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xdr:rowOff>
    </xdr:from>
    <xdr:ext cx="534377" cy="259045"/>
    <xdr:sp macro="" textlink="">
      <xdr:nvSpPr>
        <xdr:cNvPr id="643" name="公債費該当値テキスト"/>
        <xdr:cNvSpPr txBox="1"/>
      </xdr:nvSpPr>
      <xdr:spPr>
        <a:xfrm>
          <a:off x="16370300" y="132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88250</xdr:rowOff>
    </xdr:from>
    <xdr:to>
      <xdr:col>81</xdr:col>
      <xdr:colOff>101600</xdr:colOff>
      <xdr:row>78</xdr:row>
      <xdr:rowOff>18400</xdr:rowOff>
    </xdr:to>
    <xdr:sp macro="" textlink="">
      <xdr:nvSpPr>
        <xdr:cNvPr id="644" name="楕円 643"/>
        <xdr:cNvSpPr/>
      </xdr:nvSpPr>
      <xdr:spPr>
        <a:xfrm>
          <a:off x="15430500" y="1328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9527</xdr:rowOff>
    </xdr:from>
    <xdr:ext cx="534377" cy="259045"/>
    <xdr:sp macro="" textlink="">
      <xdr:nvSpPr>
        <xdr:cNvPr id="645" name="テキスト ボックス 644"/>
        <xdr:cNvSpPr txBox="1"/>
      </xdr:nvSpPr>
      <xdr:spPr>
        <a:xfrm>
          <a:off x="15214111" y="133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90725</xdr:rowOff>
    </xdr:from>
    <xdr:to>
      <xdr:col>76</xdr:col>
      <xdr:colOff>165100</xdr:colOff>
      <xdr:row>78</xdr:row>
      <xdr:rowOff>20875</xdr:rowOff>
    </xdr:to>
    <xdr:sp macro="" textlink="">
      <xdr:nvSpPr>
        <xdr:cNvPr id="646" name="楕円 645"/>
        <xdr:cNvSpPr/>
      </xdr:nvSpPr>
      <xdr:spPr>
        <a:xfrm>
          <a:off x="14541500" y="132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12002</xdr:rowOff>
    </xdr:from>
    <xdr:ext cx="534377" cy="259045"/>
    <xdr:sp macro="" textlink="">
      <xdr:nvSpPr>
        <xdr:cNvPr id="647" name="テキスト ボックス 646"/>
        <xdr:cNvSpPr txBox="1"/>
      </xdr:nvSpPr>
      <xdr:spPr>
        <a:xfrm>
          <a:off x="14325111" y="1338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90450</xdr:rowOff>
    </xdr:from>
    <xdr:to>
      <xdr:col>72</xdr:col>
      <xdr:colOff>38100</xdr:colOff>
      <xdr:row>78</xdr:row>
      <xdr:rowOff>20600</xdr:rowOff>
    </xdr:to>
    <xdr:sp macro="" textlink="">
      <xdr:nvSpPr>
        <xdr:cNvPr id="648" name="楕円 647"/>
        <xdr:cNvSpPr/>
      </xdr:nvSpPr>
      <xdr:spPr>
        <a:xfrm>
          <a:off x="13652500" y="13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11727</xdr:rowOff>
    </xdr:from>
    <xdr:ext cx="534377" cy="259045"/>
    <xdr:sp macro="" textlink="">
      <xdr:nvSpPr>
        <xdr:cNvPr id="649" name="テキスト ボックス 648"/>
        <xdr:cNvSpPr txBox="1"/>
      </xdr:nvSpPr>
      <xdr:spPr>
        <a:xfrm>
          <a:off x="13436111" y="13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72340</xdr:rowOff>
    </xdr:from>
    <xdr:to>
      <xdr:col>67</xdr:col>
      <xdr:colOff>101600</xdr:colOff>
      <xdr:row>78</xdr:row>
      <xdr:rowOff>2490</xdr:rowOff>
    </xdr:to>
    <xdr:sp macro="" textlink="">
      <xdr:nvSpPr>
        <xdr:cNvPr id="650" name="楕円 649"/>
        <xdr:cNvSpPr/>
      </xdr:nvSpPr>
      <xdr:spPr>
        <a:xfrm>
          <a:off x="12763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165067</xdr:rowOff>
    </xdr:from>
    <xdr:ext cx="534377" cy="259045"/>
    <xdr:sp macro="" textlink="">
      <xdr:nvSpPr>
        <xdr:cNvPr id="651" name="テキスト ボックス 650"/>
        <xdr:cNvSpPr txBox="1"/>
      </xdr:nvSpPr>
      <xdr:spPr>
        <a:xfrm>
          <a:off x="12547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57111</xdr:rowOff>
    </xdr:from>
    <xdr:to>
      <xdr:col>85</xdr:col>
      <xdr:colOff>127000</xdr:colOff>
      <xdr:row>97</xdr:row>
      <xdr:rowOff>20910</xdr:rowOff>
    </xdr:to>
    <xdr:cxnSp macro="">
      <xdr:nvCxnSpPr>
        <xdr:cNvPr id="678" name="直線コネクタ 677"/>
        <xdr:cNvCxnSpPr/>
      </xdr:nvCxnSpPr>
      <xdr:spPr>
        <a:xfrm flipV="1">
          <a:off x="15481300" y="16344861"/>
          <a:ext cx="838200" cy="30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156709</xdr:rowOff>
    </xdr:from>
    <xdr:ext cx="534377" cy="259045"/>
    <xdr:sp macro="" textlink="">
      <xdr:nvSpPr>
        <xdr:cNvPr id="679" name="積立金平均値テキスト"/>
        <xdr:cNvSpPr txBox="1"/>
      </xdr:nvSpPr>
      <xdr:spPr>
        <a:xfrm>
          <a:off x="16370300" y="1644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20910</xdr:rowOff>
    </xdr:from>
    <xdr:to>
      <xdr:col>81</xdr:col>
      <xdr:colOff>50800</xdr:colOff>
      <xdr:row>98</xdr:row>
      <xdr:rowOff>1178</xdr:rowOff>
    </xdr:to>
    <xdr:cxnSp macro="">
      <xdr:nvCxnSpPr>
        <xdr:cNvPr id="681" name="直線コネクタ 680"/>
        <xdr:cNvCxnSpPr/>
      </xdr:nvCxnSpPr>
      <xdr:spPr>
        <a:xfrm flipV="1">
          <a:off x="14592300" y="16651560"/>
          <a:ext cx="889000" cy="15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1178</xdr:rowOff>
    </xdr:from>
    <xdr:to>
      <xdr:col>76</xdr:col>
      <xdr:colOff>114300</xdr:colOff>
      <xdr:row>98</xdr:row>
      <xdr:rowOff>48141</xdr:rowOff>
    </xdr:to>
    <xdr:cxnSp macro="">
      <xdr:nvCxnSpPr>
        <xdr:cNvPr id="684" name="直線コネクタ 683"/>
        <xdr:cNvCxnSpPr/>
      </xdr:nvCxnSpPr>
      <xdr:spPr>
        <a:xfrm flipV="1">
          <a:off x="13703300" y="16803278"/>
          <a:ext cx="8890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16841</xdr:rowOff>
    </xdr:from>
    <xdr:to>
      <xdr:col>71</xdr:col>
      <xdr:colOff>177800</xdr:colOff>
      <xdr:row>98</xdr:row>
      <xdr:rowOff>48141</xdr:rowOff>
    </xdr:to>
    <xdr:cxnSp macro="">
      <xdr:nvCxnSpPr>
        <xdr:cNvPr id="687" name="直線コネクタ 686"/>
        <xdr:cNvCxnSpPr/>
      </xdr:nvCxnSpPr>
      <xdr:spPr>
        <a:xfrm>
          <a:off x="12814300" y="16818941"/>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6311</xdr:rowOff>
    </xdr:from>
    <xdr:to>
      <xdr:col>85</xdr:col>
      <xdr:colOff>177800</xdr:colOff>
      <xdr:row>95</xdr:row>
      <xdr:rowOff>107911</xdr:rowOff>
    </xdr:to>
    <xdr:sp macro="" textlink="">
      <xdr:nvSpPr>
        <xdr:cNvPr id="697" name="楕円 696"/>
        <xdr:cNvSpPr/>
      </xdr:nvSpPr>
      <xdr:spPr>
        <a:xfrm>
          <a:off x="16268700" y="162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29188</xdr:rowOff>
    </xdr:from>
    <xdr:ext cx="534377" cy="259045"/>
    <xdr:sp macro="" textlink="">
      <xdr:nvSpPr>
        <xdr:cNvPr id="698" name="積立金該当値テキスト"/>
        <xdr:cNvSpPr txBox="1"/>
      </xdr:nvSpPr>
      <xdr:spPr>
        <a:xfrm>
          <a:off x="16370300" y="161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141560</xdr:rowOff>
    </xdr:from>
    <xdr:to>
      <xdr:col>81</xdr:col>
      <xdr:colOff>101600</xdr:colOff>
      <xdr:row>97</xdr:row>
      <xdr:rowOff>71710</xdr:rowOff>
    </xdr:to>
    <xdr:sp macro="" textlink="">
      <xdr:nvSpPr>
        <xdr:cNvPr id="699" name="楕円 698"/>
        <xdr:cNvSpPr/>
      </xdr:nvSpPr>
      <xdr:spPr>
        <a:xfrm>
          <a:off x="15430500" y="166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62837</xdr:rowOff>
    </xdr:from>
    <xdr:ext cx="534377" cy="259045"/>
    <xdr:sp macro="" textlink="">
      <xdr:nvSpPr>
        <xdr:cNvPr id="700" name="テキスト ボックス 699"/>
        <xdr:cNvSpPr txBox="1"/>
      </xdr:nvSpPr>
      <xdr:spPr>
        <a:xfrm>
          <a:off x="15214111" y="1669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121828</xdr:rowOff>
    </xdr:from>
    <xdr:to>
      <xdr:col>76</xdr:col>
      <xdr:colOff>165100</xdr:colOff>
      <xdr:row>98</xdr:row>
      <xdr:rowOff>51978</xdr:rowOff>
    </xdr:to>
    <xdr:sp macro="" textlink="">
      <xdr:nvSpPr>
        <xdr:cNvPr id="701" name="楕円 700"/>
        <xdr:cNvSpPr/>
      </xdr:nvSpPr>
      <xdr:spPr>
        <a:xfrm>
          <a:off x="14541500" y="167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43105</xdr:rowOff>
    </xdr:from>
    <xdr:ext cx="534377" cy="259045"/>
    <xdr:sp macro="" textlink="">
      <xdr:nvSpPr>
        <xdr:cNvPr id="702" name="テキスト ボックス 701"/>
        <xdr:cNvSpPr txBox="1"/>
      </xdr:nvSpPr>
      <xdr:spPr>
        <a:xfrm>
          <a:off x="14325111" y="168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168791</xdr:rowOff>
    </xdr:from>
    <xdr:to>
      <xdr:col>72</xdr:col>
      <xdr:colOff>38100</xdr:colOff>
      <xdr:row>98</xdr:row>
      <xdr:rowOff>98941</xdr:rowOff>
    </xdr:to>
    <xdr:sp macro="" textlink="">
      <xdr:nvSpPr>
        <xdr:cNvPr id="703" name="楕円 702"/>
        <xdr:cNvSpPr/>
      </xdr:nvSpPr>
      <xdr:spPr>
        <a:xfrm>
          <a:off x="13652500" y="167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90068</xdr:rowOff>
    </xdr:from>
    <xdr:ext cx="534377" cy="259045"/>
    <xdr:sp macro="" textlink="">
      <xdr:nvSpPr>
        <xdr:cNvPr id="704" name="テキスト ボックス 703"/>
        <xdr:cNvSpPr txBox="1"/>
      </xdr:nvSpPr>
      <xdr:spPr>
        <a:xfrm>
          <a:off x="13436111" y="1689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137491</xdr:rowOff>
    </xdr:from>
    <xdr:to>
      <xdr:col>67</xdr:col>
      <xdr:colOff>101600</xdr:colOff>
      <xdr:row>98</xdr:row>
      <xdr:rowOff>67641</xdr:rowOff>
    </xdr:to>
    <xdr:sp macro="" textlink="">
      <xdr:nvSpPr>
        <xdr:cNvPr id="705" name="楕円 704"/>
        <xdr:cNvSpPr/>
      </xdr:nvSpPr>
      <xdr:spPr>
        <a:xfrm>
          <a:off x="12763500" y="167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58768</xdr:rowOff>
    </xdr:from>
    <xdr:ext cx="534377" cy="259045"/>
    <xdr:sp macro="" textlink="">
      <xdr:nvSpPr>
        <xdr:cNvPr id="706" name="テキスト ボックス 705"/>
        <xdr:cNvSpPr txBox="1"/>
      </xdr:nvSpPr>
      <xdr:spPr>
        <a:xfrm>
          <a:off x="12547111" y="1686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137506</xdr:rowOff>
    </xdr:from>
    <xdr:to>
      <xdr:col>107</xdr:col>
      <xdr:colOff>50800</xdr:colOff>
      <xdr:row>38</xdr:row>
      <xdr:rowOff>139700</xdr:rowOff>
    </xdr:to>
    <xdr:cxnSp macro="">
      <xdr:nvCxnSpPr>
        <xdr:cNvPr id="739" name="直線コネクタ 738"/>
        <xdr:cNvCxnSpPr/>
      </xdr:nvCxnSpPr>
      <xdr:spPr>
        <a:xfrm>
          <a:off x="19545300" y="6652606"/>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134945</xdr:rowOff>
    </xdr:from>
    <xdr:to>
      <xdr:col>102</xdr:col>
      <xdr:colOff>114300</xdr:colOff>
      <xdr:row>38</xdr:row>
      <xdr:rowOff>137506</xdr:rowOff>
    </xdr:to>
    <xdr:cxnSp macro="">
      <xdr:nvCxnSpPr>
        <xdr:cNvPr id="742" name="直線コネクタ 741"/>
        <xdr:cNvCxnSpPr/>
      </xdr:nvCxnSpPr>
      <xdr:spPr>
        <a:xfrm>
          <a:off x="18656300" y="6650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86706</xdr:rowOff>
    </xdr:from>
    <xdr:to>
      <xdr:col>102</xdr:col>
      <xdr:colOff>165100</xdr:colOff>
      <xdr:row>39</xdr:row>
      <xdr:rowOff>16856</xdr:rowOff>
    </xdr:to>
    <xdr:sp macro="" textlink="">
      <xdr:nvSpPr>
        <xdr:cNvPr id="758" name="楕円 757"/>
        <xdr:cNvSpPr/>
      </xdr:nvSpPr>
      <xdr:spPr>
        <a:xfrm>
          <a:off x="19494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7983</xdr:rowOff>
    </xdr:from>
    <xdr:ext cx="313932" cy="259045"/>
    <xdr:sp macro="" textlink="">
      <xdr:nvSpPr>
        <xdr:cNvPr id="759" name="テキスト ボックス 758"/>
        <xdr:cNvSpPr txBox="1"/>
      </xdr:nvSpPr>
      <xdr:spPr>
        <a:xfrm>
          <a:off x="19388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84145</xdr:rowOff>
    </xdr:from>
    <xdr:to>
      <xdr:col>98</xdr:col>
      <xdr:colOff>38100</xdr:colOff>
      <xdr:row>39</xdr:row>
      <xdr:rowOff>14295</xdr:rowOff>
    </xdr:to>
    <xdr:sp macro="" textlink="">
      <xdr:nvSpPr>
        <xdr:cNvPr id="760" name="楕円 759"/>
        <xdr:cNvSpPr/>
      </xdr:nvSpPr>
      <xdr:spPr>
        <a:xfrm>
          <a:off x="18605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5422</xdr:rowOff>
    </xdr:from>
    <xdr:ext cx="313932" cy="259045"/>
    <xdr:sp macro="" textlink="">
      <xdr:nvSpPr>
        <xdr:cNvPr id="761" name="テキスト ボックス 760"/>
        <xdr:cNvSpPr txBox="1"/>
      </xdr:nvSpPr>
      <xdr:spPr>
        <a:xfrm>
          <a:off x="18499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52712</xdr:rowOff>
    </xdr:from>
    <xdr:to>
      <xdr:col>116</xdr:col>
      <xdr:colOff>63500</xdr:colOff>
      <xdr:row>59</xdr:row>
      <xdr:rowOff>53550</xdr:rowOff>
    </xdr:to>
    <xdr:cxnSp macro="">
      <xdr:nvCxnSpPr>
        <xdr:cNvPr id="792" name="直線コネクタ 791"/>
        <xdr:cNvCxnSpPr/>
      </xdr:nvCxnSpPr>
      <xdr:spPr>
        <a:xfrm flipV="1">
          <a:off x="21323300" y="101682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53550</xdr:rowOff>
    </xdr:from>
    <xdr:to>
      <xdr:col>111</xdr:col>
      <xdr:colOff>177800</xdr:colOff>
      <xdr:row>59</xdr:row>
      <xdr:rowOff>54312</xdr:rowOff>
    </xdr:to>
    <xdr:cxnSp macro="">
      <xdr:nvCxnSpPr>
        <xdr:cNvPr id="795" name="直線コネクタ 794"/>
        <xdr:cNvCxnSpPr/>
      </xdr:nvCxnSpPr>
      <xdr:spPr>
        <a:xfrm flipV="1">
          <a:off x="20434300" y="1016910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101824</xdr:rowOff>
    </xdr:from>
    <xdr:ext cx="469744" cy="259045"/>
    <xdr:sp macro="" textlink="">
      <xdr:nvSpPr>
        <xdr:cNvPr id="797" name="テキスト ボックス 796"/>
        <xdr:cNvSpPr txBox="1"/>
      </xdr:nvSpPr>
      <xdr:spPr>
        <a:xfrm>
          <a:off x="21088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54312</xdr:rowOff>
    </xdr:from>
    <xdr:to>
      <xdr:col>107</xdr:col>
      <xdr:colOff>50800</xdr:colOff>
      <xdr:row>59</xdr:row>
      <xdr:rowOff>55096</xdr:rowOff>
    </xdr:to>
    <xdr:cxnSp macro="">
      <xdr:nvCxnSpPr>
        <xdr:cNvPr id="798" name="直線コネクタ 797"/>
        <xdr:cNvCxnSpPr/>
      </xdr:nvCxnSpPr>
      <xdr:spPr>
        <a:xfrm flipV="1">
          <a:off x="19545300" y="10169862"/>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121973</xdr:rowOff>
    </xdr:from>
    <xdr:ext cx="469744" cy="259045"/>
    <xdr:sp macro="" textlink="">
      <xdr:nvSpPr>
        <xdr:cNvPr id="800" name="テキスト ボックス 799"/>
        <xdr:cNvSpPr txBox="1"/>
      </xdr:nvSpPr>
      <xdr:spPr>
        <a:xfrm>
          <a:off x="20199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55096</xdr:rowOff>
    </xdr:from>
    <xdr:to>
      <xdr:col>102</xdr:col>
      <xdr:colOff>114300</xdr:colOff>
      <xdr:row>59</xdr:row>
      <xdr:rowOff>55869</xdr:rowOff>
    </xdr:to>
    <xdr:cxnSp macro="">
      <xdr:nvCxnSpPr>
        <xdr:cNvPr id="801" name="直線コネクタ 800"/>
        <xdr:cNvCxnSpPr/>
      </xdr:nvCxnSpPr>
      <xdr:spPr>
        <a:xfrm flipV="1">
          <a:off x="18656300" y="10170646"/>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116389</xdr:rowOff>
    </xdr:from>
    <xdr:ext cx="469744" cy="259045"/>
    <xdr:sp macro="" textlink="">
      <xdr:nvSpPr>
        <xdr:cNvPr id="803" name="テキスト ボックス 802"/>
        <xdr:cNvSpPr txBox="1"/>
      </xdr:nvSpPr>
      <xdr:spPr>
        <a:xfrm>
          <a:off x="19310428" y="1023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113624</xdr:rowOff>
    </xdr:from>
    <xdr:ext cx="469744" cy="259045"/>
    <xdr:sp macro="" textlink="">
      <xdr:nvSpPr>
        <xdr:cNvPr id="805" name="テキスト ボックス 804"/>
        <xdr:cNvSpPr txBox="1"/>
      </xdr:nvSpPr>
      <xdr:spPr>
        <a:xfrm>
          <a:off x="18421428" y="1022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1912</xdr:rowOff>
    </xdr:from>
    <xdr:to>
      <xdr:col>116</xdr:col>
      <xdr:colOff>114300</xdr:colOff>
      <xdr:row>59</xdr:row>
      <xdr:rowOff>103512</xdr:rowOff>
    </xdr:to>
    <xdr:sp macro="" textlink="">
      <xdr:nvSpPr>
        <xdr:cNvPr id="811" name="楕円 810"/>
        <xdr:cNvSpPr/>
      </xdr:nvSpPr>
      <xdr:spPr>
        <a:xfrm>
          <a:off x="22110700" y="101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469744" cy="259045"/>
    <xdr:sp macro="" textlink="">
      <xdr:nvSpPr>
        <xdr:cNvPr id="812" name="貸付金該当値テキスト"/>
        <xdr:cNvSpPr txBox="1"/>
      </xdr:nvSpPr>
      <xdr:spPr>
        <a:xfrm>
          <a:off x="22212300" y="1009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2750</xdr:rowOff>
    </xdr:from>
    <xdr:to>
      <xdr:col>112</xdr:col>
      <xdr:colOff>38100</xdr:colOff>
      <xdr:row>59</xdr:row>
      <xdr:rowOff>104350</xdr:rowOff>
    </xdr:to>
    <xdr:sp macro="" textlink="">
      <xdr:nvSpPr>
        <xdr:cNvPr id="813" name="楕円 812"/>
        <xdr:cNvSpPr/>
      </xdr:nvSpPr>
      <xdr:spPr>
        <a:xfrm>
          <a:off x="21272500" y="101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120877</xdr:rowOff>
    </xdr:from>
    <xdr:ext cx="469744" cy="259045"/>
    <xdr:sp macro="" textlink="">
      <xdr:nvSpPr>
        <xdr:cNvPr id="814" name="テキスト ボックス 813"/>
        <xdr:cNvSpPr txBox="1"/>
      </xdr:nvSpPr>
      <xdr:spPr>
        <a:xfrm>
          <a:off x="21088428" y="98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3512</xdr:rowOff>
    </xdr:from>
    <xdr:to>
      <xdr:col>107</xdr:col>
      <xdr:colOff>101600</xdr:colOff>
      <xdr:row>59</xdr:row>
      <xdr:rowOff>105112</xdr:rowOff>
    </xdr:to>
    <xdr:sp macro="" textlink="">
      <xdr:nvSpPr>
        <xdr:cNvPr id="815" name="楕円 814"/>
        <xdr:cNvSpPr/>
      </xdr:nvSpPr>
      <xdr:spPr>
        <a:xfrm>
          <a:off x="20383500" y="101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121639</xdr:rowOff>
    </xdr:from>
    <xdr:ext cx="469744" cy="259045"/>
    <xdr:sp macro="" textlink="">
      <xdr:nvSpPr>
        <xdr:cNvPr id="816" name="テキスト ボックス 815"/>
        <xdr:cNvSpPr txBox="1"/>
      </xdr:nvSpPr>
      <xdr:spPr>
        <a:xfrm>
          <a:off x="20199428" y="98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4296</xdr:rowOff>
    </xdr:from>
    <xdr:to>
      <xdr:col>102</xdr:col>
      <xdr:colOff>165100</xdr:colOff>
      <xdr:row>59</xdr:row>
      <xdr:rowOff>105896</xdr:rowOff>
    </xdr:to>
    <xdr:sp macro="" textlink="">
      <xdr:nvSpPr>
        <xdr:cNvPr id="817" name="楕円 816"/>
        <xdr:cNvSpPr/>
      </xdr:nvSpPr>
      <xdr:spPr>
        <a:xfrm>
          <a:off x="19494500" y="101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122423</xdr:rowOff>
    </xdr:from>
    <xdr:ext cx="469744" cy="259045"/>
    <xdr:sp macro="" textlink="">
      <xdr:nvSpPr>
        <xdr:cNvPr id="818" name="テキスト ボックス 817"/>
        <xdr:cNvSpPr txBox="1"/>
      </xdr:nvSpPr>
      <xdr:spPr>
        <a:xfrm>
          <a:off x="19310428" y="98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5069</xdr:rowOff>
    </xdr:from>
    <xdr:to>
      <xdr:col>98</xdr:col>
      <xdr:colOff>38100</xdr:colOff>
      <xdr:row>59</xdr:row>
      <xdr:rowOff>106669</xdr:rowOff>
    </xdr:to>
    <xdr:sp macro="" textlink="">
      <xdr:nvSpPr>
        <xdr:cNvPr id="819" name="楕円 818"/>
        <xdr:cNvSpPr/>
      </xdr:nvSpPr>
      <xdr:spPr>
        <a:xfrm>
          <a:off x="18605500" y="1012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123196</xdr:rowOff>
    </xdr:from>
    <xdr:ext cx="469744" cy="259045"/>
    <xdr:sp macro="" textlink="">
      <xdr:nvSpPr>
        <xdr:cNvPr id="820" name="テキスト ボックス 819"/>
        <xdr:cNvSpPr txBox="1"/>
      </xdr:nvSpPr>
      <xdr:spPr>
        <a:xfrm>
          <a:off x="18421428" y="98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143978</xdr:rowOff>
    </xdr:from>
    <xdr:to>
      <xdr:col>116</xdr:col>
      <xdr:colOff>63500</xdr:colOff>
      <xdr:row>74</xdr:row>
      <xdr:rowOff>27016</xdr:rowOff>
    </xdr:to>
    <xdr:cxnSp macro="">
      <xdr:nvCxnSpPr>
        <xdr:cNvPr id="852" name="直線コネクタ 851"/>
        <xdr:cNvCxnSpPr/>
      </xdr:nvCxnSpPr>
      <xdr:spPr>
        <a:xfrm flipV="1">
          <a:off x="21323300" y="12659828"/>
          <a:ext cx="838200" cy="5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167422</xdr:rowOff>
    </xdr:from>
    <xdr:ext cx="534377" cy="259045"/>
    <xdr:sp macro="" textlink="">
      <xdr:nvSpPr>
        <xdr:cNvPr id="853" name="繰出金平均値テキスト"/>
        <xdr:cNvSpPr txBox="1"/>
      </xdr:nvSpPr>
      <xdr:spPr>
        <a:xfrm>
          <a:off x="22212300" y="1302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27016</xdr:rowOff>
    </xdr:from>
    <xdr:to>
      <xdr:col>111</xdr:col>
      <xdr:colOff>177800</xdr:colOff>
      <xdr:row>74</xdr:row>
      <xdr:rowOff>57061</xdr:rowOff>
    </xdr:to>
    <xdr:cxnSp macro="">
      <xdr:nvCxnSpPr>
        <xdr:cNvPr id="855" name="直線コネクタ 854"/>
        <xdr:cNvCxnSpPr/>
      </xdr:nvCxnSpPr>
      <xdr:spPr>
        <a:xfrm flipV="1">
          <a:off x="20434300" y="12714316"/>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107022</xdr:rowOff>
    </xdr:from>
    <xdr:ext cx="534377" cy="259045"/>
    <xdr:sp macro="" textlink="">
      <xdr:nvSpPr>
        <xdr:cNvPr id="857" name="テキスト ボックス 856"/>
        <xdr:cNvSpPr txBox="1"/>
      </xdr:nvSpPr>
      <xdr:spPr>
        <a:xfrm>
          <a:off x="21056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110423</xdr:rowOff>
    </xdr:from>
    <xdr:to>
      <xdr:col>107</xdr:col>
      <xdr:colOff>50800</xdr:colOff>
      <xdr:row>74</xdr:row>
      <xdr:rowOff>57061</xdr:rowOff>
    </xdr:to>
    <xdr:cxnSp macro="">
      <xdr:nvCxnSpPr>
        <xdr:cNvPr id="858" name="直線コネクタ 857"/>
        <xdr:cNvCxnSpPr/>
      </xdr:nvCxnSpPr>
      <xdr:spPr>
        <a:xfrm>
          <a:off x="19545300" y="12626273"/>
          <a:ext cx="889000" cy="1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156318</xdr:rowOff>
    </xdr:from>
    <xdr:ext cx="534377" cy="259045"/>
    <xdr:sp macro="" textlink="">
      <xdr:nvSpPr>
        <xdr:cNvPr id="860" name="テキスト ボックス 859"/>
        <xdr:cNvSpPr txBox="1"/>
      </xdr:nvSpPr>
      <xdr:spPr>
        <a:xfrm>
          <a:off x="20167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110423</xdr:rowOff>
    </xdr:from>
    <xdr:to>
      <xdr:col>102</xdr:col>
      <xdr:colOff>114300</xdr:colOff>
      <xdr:row>73</xdr:row>
      <xdr:rowOff>162037</xdr:rowOff>
    </xdr:to>
    <xdr:cxnSp macro="">
      <xdr:nvCxnSpPr>
        <xdr:cNvPr id="861" name="直線コネクタ 860"/>
        <xdr:cNvCxnSpPr/>
      </xdr:nvCxnSpPr>
      <xdr:spPr>
        <a:xfrm flipV="1">
          <a:off x="18656300" y="12626273"/>
          <a:ext cx="889000" cy="5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38262</xdr:rowOff>
    </xdr:from>
    <xdr:ext cx="534377" cy="259045"/>
    <xdr:sp macro="" textlink="">
      <xdr:nvSpPr>
        <xdr:cNvPr id="863" name="テキスト ボックス 862"/>
        <xdr:cNvSpPr txBox="1"/>
      </xdr:nvSpPr>
      <xdr:spPr>
        <a:xfrm>
          <a:off x="19278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32481</xdr:rowOff>
    </xdr:from>
    <xdr:ext cx="534377" cy="259045"/>
    <xdr:sp macro="" textlink="">
      <xdr:nvSpPr>
        <xdr:cNvPr id="865" name="テキスト ボックス 864"/>
        <xdr:cNvSpPr txBox="1"/>
      </xdr:nvSpPr>
      <xdr:spPr>
        <a:xfrm>
          <a:off x="18389111" y="130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93178</xdr:rowOff>
    </xdr:from>
    <xdr:to>
      <xdr:col>116</xdr:col>
      <xdr:colOff>114300</xdr:colOff>
      <xdr:row>74</xdr:row>
      <xdr:rowOff>23328</xdr:rowOff>
    </xdr:to>
    <xdr:sp macro="" textlink="">
      <xdr:nvSpPr>
        <xdr:cNvPr id="871" name="楕円 870"/>
        <xdr:cNvSpPr/>
      </xdr:nvSpPr>
      <xdr:spPr>
        <a:xfrm>
          <a:off x="22110700" y="126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116055</xdr:rowOff>
    </xdr:from>
    <xdr:ext cx="534377" cy="259045"/>
    <xdr:sp macro="" textlink="">
      <xdr:nvSpPr>
        <xdr:cNvPr id="872" name="繰出金該当値テキスト"/>
        <xdr:cNvSpPr txBox="1"/>
      </xdr:nvSpPr>
      <xdr:spPr>
        <a:xfrm>
          <a:off x="22212300" y="1246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147666</xdr:rowOff>
    </xdr:from>
    <xdr:to>
      <xdr:col>112</xdr:col>
      <xdr:colOff>38100</xdr:colOff>
      <xdr:row>74</xdr:row>
      <xdr:rowOff>77816</xdr:rowOff>
    </xdr:to>
    <xdr:sp macro="" textlink="">
      <xdr:nvSpPr>
        <xdr:cNvPr id="873" name="楕円 872"/>
        <xdr:cNvSpPr/>
      </xdr:nvSpPr>
      <xdr:spPr>
        <a:xfrm>
          <a:off x="21272500" y="1266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94343</xdr:rowOff>
    </xdr:from>
    <xdr:ext cx="534377" cy="259045"/>
    <xdr:sp macro="" textlink="">
      <xdr:nvSpPr>
        <xdr:cNvPr id="874" name="テキスト ボックス 873"/>
        <xdr:cNvSpPr txBox="1"/>
      </xdr:nvSpPr>
      <xdr:spPr>
        <a:xfrm>
          <a:off x="21056111" y="1243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6261</xdr:rowOff>
    </xdr:from>
    <xdr:to>
      <xdr:col>107</xdr:col>
      <xdr:colOff>101600</xdr:colOff>
      <xdr:row>74</xdr:row>
      <xdr:rowOff>107861</xdr:rowOff>
    </xdr:to>
    <xdr:sp macro="" textlink="">
      <xdr:nvSpPr>
        <xdr:cNvPr id="875" name="楕円 874"/>
        <xdr:cNvSpPr/>
      </xdr:nvSpPr>
      <xdr:spPr>
        <a:xfrm>
          <a:off x="20383500" y="126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124388</xdr:rowOff>
    </xdr:from>
    <xdr:ext cx="534377" cy="259045"/>
    <xdr:sp macro="" textlink="">
      <xdr:nvSpPr>
        <xdr:cNvPr id="876" name="テキスト ボックス 875"/>
        <xdr:cNvSpPr txBox="1"/>
      </xdr:nvSpPr>
      <xdr:spPr>
        <a:xfrm>
          <a:off x="20167111" y="124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59623</xdr:rowOff>
    </xdr:from>
    <xdr:to>
      <xdr:col>102</xdr:col>
      <xdr:colOff>165100</xdr:colOff>
      <xdr:row>73</xdr:row>
      <xdr:rowOff>161223</xdr:rowOff>
    </xdr:to>
    <xdr:sp macro="" textlink="">
      <xdr:nvSpPr>
        <xdr:cNvPr id="877" name="楕円 876"/>
        <xdr:cNvSpPr/>
      </xdr:nvSpPr>
      <xdr:spPr>
        <a:xfrm>
          <a:off x="19494500" y="125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6300</xdr:rowOff>
    </xdr:from>
    <xdr:ext cx="534377" cy="259045"/>
    <xdr:sp macro="" textlink="">
      <xdr:nvSpPr>
        <xdr:cNvPr id="878" name="テキスト ボックス 877"/>
        <xdr:cNvSpPr txBox="1"/>
      </xdr:nvSpPr>
      <xdr:spPr>
        <a:xfrm>
          <a:off x="19278111" y="1235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111237</xdr:rowOff>
    </xdr:from>
    <xdr:to>
      <xdr:col>98</xdr:col>
      <xdr:colOff>38100</xdr:colOff>
      <xdr:row>74</xdr:row>
      <xdr:rowOff>41387</xdr:rowOff>
    </xdr:to>
    <xdr:sp macro="" textlink="">
      <xdr:nvSpPr>
        <xdr:cNvPr id="879" name="楕円 878"/>
        <xdr:cNvSpPr/>
      </xdr:nvSpPr>
      <xdr:spPr>
        <a:xfrm>
          <a:off x="18605500" y="1262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57914</xdr:rowOff>
    </xdr:from>
    <xdr:ext cx="534377" cy="259045"/>
    <xdr:sp macro="" textlink="">
      <xdr:nvSpPr>
        <xdr:cNvPr id="880" name="テキスト ボックス 879"/>
        <xdr:cNvSpPr txBox="1"/>
      </xdr:nvSpPr>
      <xdr:spPr>
        <a:xfrm>
          <a:off x="18389111" y="1240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特筆すべきは普通建設事業にかかる経費が全国平均、類似団体平均と比べて大幅に低いことが挙げられる。　これは、老朽化した公共施設の更新及び大規模改修をせず、小額の修繕によって整備してきたことが原因であり、その分維持補修費が類似団体平均を上回っている。（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要因として除排雪にかかる経費が過大であることも一因）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また、経常収支比率を押し上げている要因である扶助費の増加も顕著であり、今後も社会福祉サービスの充実及び高齢化に伴い上昇していくことが予想される。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繰出金についても類似団体平均よりも大幅に高い数値である。令和３年度より、公共下水道事業においては、広域化・共同化事業を開始し、近隣町村の事業費負担分を一般会計にて徴収し、繰出金として支出しているほか、維持管理費等の固定経費と建設に要した借入金の元利償還に対する繰出金やが多額であることや介護保険事業への繰出金が多額であることから、特別会計においても自主財源（保険料（税）・使用料）の確保を図るとともに、受益者負担の適正化を図り、健全な財政運営に努め、繰出金の圧縮にも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北海道余市町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17,920
17,785
140.59
12,233,655
11,736,001
489,654
6,130,696
6,035,049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20828</xdr:rowOff>
    </xdr:from>
    <xdr:to>
      <xdr:col>24</xdr:col>
      <xdr:colOff>63500</xdr:colOff>
      <xdr:row>31</xdr:row>
      <xdr:rowOff>106325</xdr:rowOff>
    </xdr:to>
    <xdr:cxnSp macro="">
      <xdr:nvCxnSpPr>
        <xdr:cNvPr id="59" name="直線コネクタ 58"/>
        <xdr:cNvCxnSpPr/>
      </xdr:nvCxnSpPr>
      <xdr:spPr>
        <a:xfrm flipV="1">
          <a:off x="3797300" y="5335778"/>
          <a:ext cx="8382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18542</xdr:rowOff>
    </xdr:from>
    <xdr:to>
      <xdr:col>19</xdr:col>
      <xdr:colOff>177800</xdr:colOff>
      <xdr:row>31</xdr:row>
      <xdr:rowOff>106325</xdr:rowOff>
    </xdr:to>
    <xdr:cxnSp macro="">
      <xdr:nvCxnSpPr>
        <xdr:cNvPr id="62" name="直線コネクタ 61"/>
        <xdr:cNvCxnSpPr/>
      </xdr:nvCxnSpPr>
      <xdr:spPr>
        <a:xfrm>
          <a:off x="2908300" y="5162042"/>
          <a:ext cx="889000" cy="25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105275</xdr:rowOff>
    </xdr:from>
    <xdr:ext cx="469744" cy="259045"/>
    <xdr:sp macro="" textlink="">
      <xdr:nvSpPr>
        <xdr:cNvPr id="64" name="テキスト ボックス 63"/>
        <xdr:cNvSpPr txBox="1"/>
      </xdr:nvSpPr>
      <xdr:spPr>
        <a:xfrm>
          <a:off x="3562428" y="59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18542</xdr:rowOff>
    </xdr:from>
    <xdr:to>
      <xdr:col>15</xdr:col>
      <xdr:colOff>50800</xdr:colOff>
      <xdr:row>30</xdr:row>
      <xdr:rowOff>92608</xdr:rowOff>
    </xdr:to>
    <xdr:cxnSp macro="">
      <xdr:nvCxnSpPr>
        <xdr:cNvPr id="65" name="直線コネクタ 64"/>
        <xdr:cNvCxnSpPr/>
      </xdr:nvCxnSpPr>
      <xdr:spPr>
        <a:xfrm flipV="1">
          <a:off x="2019300" y="5162042"/>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92608</xdr:rowOff>
    </xdr:from>
    <xdr:to>
      <xdr:col>10</xdr:col>
      <xdr:colOff>114300</xdr:colOff>
      <xdr:row>30</xdr:row>
      <xdr:rowOff>107239</xdr:rowOff>
    </xdr:to>
    <xdr:cxnSp macro="">
      <xdr:nvCxnSpPr>
        <xdr:cNvPr id="68" name="直線コネクタ 67"/>
        <xdr:cNvCxnSpPr/>
      </xdr:nvCxnSpPr>
      <xdr:spPr>
        <a:xfrm flipV="1">
          <a:off x="1130300" y="5236108"/>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141478</xdr:rowOff>
    </xdr:from>
    <xdr:to>
      <xdr:col>24</xdr:col>
      <xdr:colOff>114300</xdr:colOff>
      <xdr:row>31</xdr:row>
      <xdr:rowOff>71628</xdr:rowOff>
    </xdr:to>
    <xdr:sp macro="" textlink="">
      <xdr:nvSpPr>
        <xdr:cNvPr id="78" name="楕円 77"/>
        <xdr:cNvSpPr/>
      </xdr:nvSpPr>
      <xdr:spPr>
        <a:xfrm>
          <a:off x="4584700" y="52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56405</xdr:rowOff>
    </xdr:from>
    <xdr:ext cx="469744" cy="259045"/>
    <xdr:sp macro="" textlink="">
      <xdr:nvSpPr>
        <xdr:cNvPr id="79" name="議会費該当値テキスト"/>
        <xdr:cNvSpPr txBox="1"/>
      </xdr:nvSpPr>
      <xdr:spPr>
        <a:xfrm>
          <a:off x="4686300" y="51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55525</xdr:rowOff>
    </xdr:from>
    <xdr:to>
      <xdr:col>20</xdr:col>
      <xdr:colOff>38100</xdr:colOff>
      <xdr:row>31</xdr:row>
      <xdr:rowOff>157125</xdr:rowOff>
    </xdr:to>
    <xdr:sp macro="" textlink="">
      <xdr:nvSpPr>
        <xdr:cNvPr id="80" name="楕円 79"/>
        <xdr:cNvSpPr/>
      </xdr:nvSpPr>
      <xdr:spPr>
        <a:xfrm>
          <a:off x="3746500" y="53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2202</xdr:rowOff>
    </xdr:from>
    <xdr:ext cx="469744" cy="259045"/>
    <xdr:sp macro="" textlink="">
      <xdr:nvSpPr>
        <xdr:cNvPr id="81" name="テキスト ボックス 80"/>
        <xdr:cNvSpPr txBox="1"/>
      </xdr:nvSpPr>
      <xdr:spPr>
        <a:xfrm>
          <a:off x="3562428" y="51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139192</xdr:rowOff>
    </xdr:from>
    <xdr:to>
      <xdr:col>15</xdr:col>
      <xdr:colOff>101600</xdr:colOff>
      <xdr:row>30</xdr:row>
      <xdr:rowOff>69342</xdr:rowOff>
    </xdr:to>
    <xdr:sp macro="" textlink="">
      <xdr:nvSpPr>
        <xdr:cNvPr id="82" name="楕円 81"/>
        <xdr:cNvSpPr/>
      </xdr:nvSpPr>
      <xdr:spPr>
        <a:xfrm>
          <a:off x="2857500" y="51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85869</xdr:rowOff>
    </xdr:from>
    <xdr:ext cx="469744" cy="259045"/>
    <xdr:sp macro="" textlink="">
      <xdr:nvSpPr>
        <xdr:cNvPr id="83" name="テキスト ボックス 82"/>
        <xdr:cNvSpPr txBox="1"/>
      </xdr:nvSpPr>
      <xdr:spPr>
        <a:xfrm>
          <a:off x="2673428" y="488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41808</xdr:rowOff>
    </xdr:from>
    <xdr:to>
      <xdr:col>10</xdr:col>
      <xdr:colOff>165100</xdr:colOff>
      <xdr:row>30</xdr:row>
      <xdr:rowOff>143408</xdr:rowOff>
    </xdr:to>
    <xdr:sp macro="" textlink="">
      <xdr:nvSpPr>
        <xdr:cNvPr id="84" name="楕円 83"/>
        <xdr:cNvSpPr/>
      </xdr:nvSpPr>
      <xdr:spPr>
        <a:xfrm>
          <a:off x="1968500" y="518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159935</xdr:rowOff>
    </xdr:from>
    <xdr:ext cx="469744" cy="259045"/>
    <xdr:sp macro="" textlink="">
      <xdr:nvSpPr>
        <xdr:cNvPr id="85" name="テキスト ボックス 84"/>
        <xdr:cNvSpPr txBox="1"/>
      </xdr:nvSpPr>
      <xdr:spPr>
        <a:xfrm>
          <a:off x="1784428" y="496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56439</xdr:rowOff>
    </xdr:from>
    <xdr:to>
      <xdr:col>6</xdr:col>
      <xdr:colOff>38100</xdr:colOff>
      <xdr:row>30</xdr:row>
      <xdr:rowOff>158039</xdr:rowOff>
    </xdr:to>
    <xdr:sp macro="" textlink="">
      <xdr:nvSpPr>
        <xdr:cNvPr id="86" name="楕円 85"/>
        <xdr:cNvSpPr/>
      </xdr:nvSpPr>
      <xdr:spPr>
        <a:xfrm>
          <a:off x="1079500" y="51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3116</xdr:rowOff>
    </xdr:from>
    <xdr:ext cx="469744" cy="259045"/>
    <xdr:sp macro="" textlink="">
      <xdr:nvSpPr>
        <xdr:cNvPr id="87" name="テキスト ボックス 86"/>
        <xdr:cNvSpPr txBox="1"/>
      </xdr:nvSpPr>
      <xdr:spPr>
        <a:xfrm>
          <a:off x="895428" y="49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102603</xdr:rowOff>
    </xdr:from>
    <xdr:to>
      <xdr:col>24</xdr:col>
      <xdr:colOff>63500</xdr:colOff>
      <xdr:row>54</xdr:row>
      <xdr:rowOff>119821</xdr:rowOff>
    </xdr:to>
    <xdr:cxnSp macro="">
      <xdr:nvCxnSpPr>
        <xdr:cNvPr id="114" name="直線コネクタ 113"/>
        <xdr:cNvCxnSpPr/>
      </xdr:nvCxnSpPr>
      <xdr:spPr>
        <a:xfrm>
          <a:off x="3797300" y="9189453"/>
          <a:ext cx="838200" cy="18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24030</xdr:rowOff>
    </xdr:from>
    <xdr:ext cx="599010" cy="259045"/>
    <xdr:sp macro="" textlink="">
      <xdr:nvSpPr>
        <xdr:cNvPr id="115" name="総務費平均値テキスト"/>
        <xdr:cNvSpPr txBox="1"/>
      </xdr:nvSpPr>
      <xdr:spPr>
        <a:xfrm>
          <a:off x="4686300" y="9453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102603</xdr:rowOff>
    </xdr:from>
    <xdr:to>
      <xdr:col>19</xdr:col>
      <xdr:colOff>177800</xdr:colOff>
      <xdr:row>56</xdr:row>
      <xdr:rowOff>162733</xdr:rowOff>
    </xdr:to>
    <xdr:cxnSp macro="">
      <xdr:nvCxnSpPr>
        <xdr:cNvPr id="117" name="直線コネクタ 116"/>
        <xdr:cNvCxnSpPr/>
      </xdr:nvCxnSpPr>
      <xdr:spPr>
        <a:xfrm flipV="1">
          <a:off x="2908300" y="9189453"/>
          <a:ext cx="889000" cy="57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162733</xdr:rowOff>
    </xdr:from>
    <xdr:to>
      <xdr:col>15</xdr:col>
      <xdr:colOff>50800</xdr:colOff>
      <xdr:row>57</xdr:row>
      <xdr:rowOff>51753</xdr:rowOff>
    </xdr:to>
    <xdr:cxnSp macro="">
      <xdr:nvCxnSpPr>
        <xdr:cNvPr id="120" name="直線コネクタ 119"/>
        <xdr:cNvCxnSpPr/>
      </xdr:nvCxnSpPr>
      <xdr:spPr>
        <a:xfrm flipV="1">
          <a:off x="2019300" y="9763933"/>
          <a:ext cx="889000" cy="6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43245</xdr:rowOff>
    </xdr:from>
    <xdr:to>
      <xdr:col>10</xdr:col>
      <xdr:colOff>114300</xdr:colOff>
      <xdr:row>57</xdr:row>
      <xdr:rowOff>51753</xdr:rowOff>
    </xdr:to>
    <xdr:cxnSp macro="">
      <xdr:nvCxnSpPr>
        <xdr:cNvPr id="123" name="直線コネクタ 122"/>
        <xdr:cNvCxnSpPr/>
      </xdr:nvCxnSpPr>
      <xdr:spPr>
        <a:xfrm>
          <a:off x="1130300" y="9815895"/>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69021</xdr:rowOff>
    </xdr:from>
    <xdr:to>
      <xdr:col>24</xdr:col>
      <xdr:colOff>114300</xdr:colOff>
      <xdr:row>54</xdr:row>
      <xdr:rowOff>170621</xdr:rowOff>
    </xdr:to>
    <xdr:sp macro="" textlink="">
      <xdr:nvSpPr>
        <xdr:cNvPr id="133" name="楕円 132"/>
        <xdr:cNvSpPr/>
      </xdr:nvSpPr>
      <xdr:spPr>
        <a:xfrm>
          <a:off x="4584700" y="932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91898</xdr:rowOff>
    </xdr:from>
    <xdr:ext cx="599010" cy="259045"/>
    <xdr:sp macro="" textlink="">
      <xdr:nvSpPr>
        <xdr:cNvPr id="134" name="総務費該当値テキスト"/>
        <xdr:cNvSpPr txBox="1"/>
      </xdr:nvSpPr>
      <xdr:spPr>
        <a:xfrm>
          <a:off x="4686300" y="917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51803</xdr:rowOff>
    </xdr:from>
    <xdr:to>
      <xdr:col>20</xdr:col>
      <xdr:colOff>38100</xdr:colOff>
      <xdr:row>53</xdr:row>
      <xdr:rowOff>153403</xdr:rowOff>
    </xdr:to>
    <xdr:sp macro="" textlink="">
      <xdr:nvSpPr>
        <xdr:cNvPr id="135" name="楕円 134"/>
        <xdr:cNvSpPr/>
      </xdr:nvSpPr>
      <xdr:spPr>
        <a:xfrm>
          <a:off x="3746500" y="913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144530</xdr:rowOff>
    </xdr:from>
    <xdr:ext cx="599010" cy="259045"/>
    <xdr:sp macro="" textlink="">
      <xdr:nvSpPr>
        <xdr:cNvPr id="136" name="テキスト ボックス 135"/>
        <xdr:cNvSpPr txBox="1"/>
      </xdr:nvSpPr>
      <xdr:spPr>
        <a:xfrm>
          <a:off x="3497795" y="92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111933</xdr:rowOff>
    </xdr:from>
    <xdr:to>
      <xdr:col>15</xdr:col>
      <xdr:colOff>101600</xdr:colOff>
      <xdr:row>57</xdr:row>
      <xdr:rowOff>42083</xdr:rowOff>
    </xdr:to>
    <xdr:sp macro="" textlink="">
      <xdr:nvSpPr>
        <xdr:cNvPr id="137" name="楕円 136"/>
        <xdr:cNvSpPr/>
      </xdr:nvSpPr>
      <xdr:spPr>
        <a:xfrm>
          <a:off x="2857500" y="97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33210</xdr:rowOff>
    </xdr:from>
    <xdr:ext cx="534377" cy="259045"/>
    <xdr:sp macro="" textlink="">
      <xdr:nvSpPr>
        <xdr:cNvPr id="138" name="テキスト ボックス 137"/>
        <xdr:cNvSpPr txBox="1"/>
      </xdr:nvSpPr>
      <xdr:spPr>
        <a:xfrm>
          <a:off x="2641111" y="98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xdr:rowOff>
    </xdr:from>
    <xdr:to>
      <xdr:col>10</xdr:col>
      <xdr:colOff>165100</xdr:colOff>
      <xdr:row>57</xdr:row>
      <xdr:rowOff>102553</xdr:rowOff>
    </xdr:to>
    <xdr:sp macro="" textlink="">
      <xdr:nvSpPr>
        <xdr:cNvPr id="139" name="楕円 138"/>
        <xdr:cNvSpPr/>
      </xdr:nvSpPr>
      <xdr:spPr>
        <a:xfrm>
          <a:off x="1968500" y="97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93680</xdr:rowOff>
    </xdr:from>
    <xdr:ext cx="534377" cy="259045"/>
    <xdr:sp macro="" textlink="">
      <xdr:nvSpPr>
        <xdr:cNvPr id="140" name="テキスト ボックス 139"/>
        <xdr:cNvSpPr txBox="1"/>
      </xdr:nvSpPr>
      <xdr:spPr>
        <a:xfrm>
          <a:off x="1752111" y="98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163895</xdr:rowOff>
    </xdr:from>
    <xdr:to>
      <xdr:col>6</xdr:col>
      <xdr:colOff>38100</xdr:colOff>
      <xdr:row>57</xdr:row>
      <xdr:rowOff>94045</xdr:rowOff>
    </xdr:to>
    <xdr:sp macro="" textlink="">
      <xdr:nvSpPr>
        <xdr:cNvPr id="141" name="楕円 140"/>
        <xdr:cNvSpPr/>
      </xdr:nvSpPr>
      <xdr:spPr>
        <a:xfrm>
          <a:off x="1079500" y="97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85172</xdr:rowOff>
    </xdr:from>
    <xdr:ext cx="534377" cy="259045"/>
    <xdr:sp macro="" textlink="">
      <xdr:nvSpPr>
        <xdr:cNvPr id="142" name="テキスト ボックス 141"/>
        <xdr:cNvSpPr txBox="1"/>
      </xdr:nvSpPr>
      <xdr:spPr>
        <a:xfrm>
          <a:off x="863111" y="98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53507</xdr:rowOff>
    </xdr:from>
    <xdr:to>
      <xdr:col>24</xdr:col>
      <xdr:colOff>63500</xdr:colOff>
      <xdr:row>76</xdr:row>
      <xdr:rowOff>158477</xdr:rowOff>
    </xdr:to>
    <xdr:cxnSp macro="">
      <xdr:nvCxnSpPr>
        <xdr:cNvPr id="174" name="直線コネクタ 173"/>
        <xdr:cNvCxnSpPr/>
      </xdr:nvCxnSpPr>
      <xdr:spPr>
        <a:xfrm flipV="1">
          <a:off x="3797300" y="12912257"/>
          <a:ext cx="838200" cy="27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158477</xdr:rowOff>
    </xdr:from>
    <xdr:to>
      <xdr:col>19</xdr:col>
      <xdr:colOff>177800</xdr:colOff>
      <xdr:row>77</xdr:row>
      <xdr:rowOff>96287</xdr:rowOff>
    </xdr:to>
    <xdr:cxnSp macro="">
      <xdr:nvCxnSpPr>
        <xdr:cNvPr id="177" name="直線コネクタ 176"/>
        <xdr:cNvCxnSpPr/>
      </xdr:nvCxnSpPr>
      <xdr:spPr>
        <a:xfrm flipV="1">
          <a:off x="2908300" y="13188677"/>
          <a:ext cx="889000" cy="1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96287</xdr:rowOff>
    </xdr:from>
    <xdr:to>
      <xdr:col>15</xdr:col>
      <xdr:colOff>50800</xdr:colOff>
      <xdr:row>77</xdr:row>
      <xdr:rowOff>171138</xdr:rowOff>
    </xdr:to>
    <xdr:cxnSp macro="">
      <xdr:nvCxnSpPr>
        <xdr:cNvPr id="180" name="直線コネクタ 179"/>
        <xdr:cNvCxnSpPr/>
      </xdr:nvCxnSpPr>
      <xdr:spPr>
        <a:xfrm flipV="1">
          <a:off x="2019300" y="13297937"/>
          <a:ext cx="889000" cy="7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171138</xdr:rowOff>
    </xdr:from>
    <xdr:to>
      <xdr:col>10</xdr:col>
      <xdr:colOff>114300</xdr:colOff>
      <xdr:row>78</xdr:row>
      <xdr:rowOff>43078</xdr:rowOff>
    </xdr:to>
    <xdr:cxnSp macro="">
      <xdr:nvCxnSpPr>
        <xdr:cNvPr id="183" name="直線コネクタ 182"/>
        <xdr:cNvCxnSpPr/>
      </xdr:nvCxnSpPr>
      <xdr:spPr>
        <a:xfrm flipV="1">
          <a:off x="1130300" y="13372788"/>
          <a:ext cx="8890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99009</xdr:rowOff>
    </xdr:from>
    <xdr:ext cx="599010" cy="259045"/>
    <xdr:sp macro="" textlink="">
      <xdr:nvSpPr>
        <xdr:cNvPr id="187" name="テキスト ボックス 186"/>
        <xdr:cNvSpPr txBox="1"/>
      </xdr:nvSpPr>
      <xdr:spPr>
        <a:xfrm>
          <a:off x="830795" y="1312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2707</xdr:rowOff>
    </xdr:from>
    <xdr:to>
      <xdr:col>24</xdr:col>
      <xdr:colOff>114300</xdr:colOff>
      <xdr:row>75</xdr:row>
      <xdr:rowOff>104307</xdr:rowOff>
    </xdr:to>
    <xdr:sp macro="" textlink="">
      <xdr:nvSpPr>
        <xdr:cNvPr id="193" name="楕円 192"/>
        <xdr:cNvSpPr/>
      </xdr:nvSpPr>
      <xdr:spPr>
        <a:xfrm>
          <a:off x="4584700" y="128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25584</xdr:rowOff>
    </xdr:from>
    <xdr:ext cx="599010" cy="259045"/>
    <xdr:sp macro="" textlink="">
      <xdr:nvSpPr>
        <xdr:cNvPr id="194" name="民生費該当値テキスト"/>
        <xdr:cNvSpPr txBox="1"/>
      </xdr:nvSpPr>
      <xdr:spPr>
        <a:xfrm>
          <a:off x="4686300" y="1271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107677</xdr:rowOff>
    </xdr:from>
    <xdr:to>
      <xdr:col>20</xdr:col>
      <xdr:colOff>38100</xdr:colOff>
      <xdr:row>77</xdr:row>
      <xdr:rowOff>37827</xdr:rowOff>
    </xdr:to>
    <xdr:sp macro="" textlink="">
      <xdr:nvSpPr>
        <xdr:cNvPr id="195" name="楕円 194"/>
        <xdr:cNvSpPr/>
      </xdr:nvSpPr>
      <xdr:spPr>
        <a:xfrm>
          <a:off x="3746500" y="131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54355</xdr:rowOff>
    </xdr:from>
    <xdr:ext cx="599010" cy="259045"/>
    <xdr:sp macro="" textlink="">
      <xdr:nvSpPr>
        <xdr:cNvPr id="196" name="テキスト ボックス 195"/>
        <xdr:cNvSpPr txBox="1"/>
      </xdr:nvSpPr>
      <xdr:spPr>
        <a:xfrm>
          <a:off x="3497795" y="1291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45487</xdr:rowOff>
    </xdr:from>
    <xdr:to>
      <xdr:col>15</xdr:col>
      <xdr:colOff>101600</xdr:colOff>
      <xdr:row>77</xdr:row>
      <xdr:rowOff>147087</xdr:rowOff>
    </xdr:to>
    <xdr:sp macro="" textlink="">
      <xdr:nvSpPr>
        <xdr:cNvPr id="197" name="楕円 196"/>
        <xdr:cNvSpPr/>
      </xdr:nvSpPr>
      <xdr:spPr>
        <a:xfrm>
          <a:off x="2857500" y="132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163614</xdr:rowOff>
    </xdr:from>
    <xdr:ext cx="599010" cy="259045"/>
    <xdr:sp macro="" textlink="">
      <xdr:nvSpPr>
        <xdr:cNvPr id="198" name="テキスト ボックス 197"/>
        <xdr:cNvSpPr txBox="1"/>
      </xdr:nvSpPr>
      <xdr:spPr>
        <a:xfrm>
          <a:off x="2608795" y="1302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120338</xdr:rowOff>
    </xdr:from>
    <xdr:to>
      <xdr:col>10</xdr:col>
      <xdr:colOff>165100</xdr:colOff>
      <xdr:row>78</xdr:row>
      <xdr:rowOff>50488</xdr:rowOff>
    </xdr:to>
    <xdr:sp macro="" textlink="">
      <xdr:nvSpPr>
        <xdr:cNvPr id="199" name="楕円 198"/>
        <xdr:cNvSpPr/>
      </xdr:nvSpPr>
      <xdr:spPr>
        <a:xfrm>
          <a:off x="1968500" y="133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67015</xdr:rowOff>
    </xdr:from>
    <xdr:ext cx="599010" cy="259045"/>
    <xdr:sp macro="" textlink="">
      <xdr:nvSpPr>
        <xdr:cNvPr id="200" name="テキスト ボックス 199"/>
        <xdr:cNvSpPr txBox="1"/>
      </xdr:nvSpPr>
      <xdr:spPr>
        <a:xfrm>
          <a:off x="1719795" y="130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163728</xdr:rowOff>
    </xdr:from>
    <xdr:to>
      <xdr:col>6</xdr:col>
      <xdr:colOff>38100</xdr:colOff>
      <xdr:row>78</xdr:row>
      <xdr:rowOff>93878</xdr:rowOff>
    </xdr:to>
    <xdr:sp macro="" textlink="">
      <xdr:nvSpPr>
        <xdr:cNvPr id="201" name="楕円 200"/>
        <xdr:cNvSpPr/>
      </xdr:nvSpPr>
      <xdr:spPr>
        <a:xfrm>
          <a:off x="1079500" y="133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85005</xdr:rowOff>
    </xdr:from>
    <xdr:ext cx="599010" cy="259045"/>
    <xdr:sp macro="" textlink="">
      <xdr:nvSpPr>
        <xdr:cNvPr id="202" name="テキスト ボックス 201"/>
        <xdr:cNvSpPr txBox="1"/>
      </xdr:nvSpPr>
      <xdr:spPr>
        <a:xfrm>
          <a:off x="830795" y="1345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128003</xdr:rowOff>
    </xdr:from>
    <xdr:to>
      <xdr:col>24</xdr:col>
      <xdr:colOff>63500</xdr:colOff>
      <xdr:row>98</xdr:row>
      <xdr:rowOff>42861</xdr:rowOff>
    </xdr:to>
    <xdr:cxnSp macro="">
      <xdr:nvCxnSpPr>
        <xdr:cNvPr id="231" name="直線コネクタ 230"/>
        <xdr:cNvCxnSpPr/>
      </xdr:nvCxnSpPr>
      <xdr:spPr>
        <a:xfrm flipV="1">
          <a:off x="3797300" y="16758653"/>
          <a:ext cx="838200" cy="8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87794</xdr:rowOff>
    </xdr:from>
    <xdr:ext cx="534377" cy="259045"/>
    <xdr:sp macro="" textlink="">
      <xdr:nvSpPr>
        <xdr:cNvPr id="232" name="衛生費平均値テキスト"/>
        <xdr:cNvSpPr txBox="1"/>
      </xdr:nvSpPr>
      <xdr:spPr>
        <a:xfrm>
          <a:off x="4686300" y="1671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10294</xdr:rowOff>
    </xdr:from>
    <xdr:to>
      <xdr:col>19</xdr:col>
      <xdr:colOff>177800</xdr:colOff>
      <xdr:row>98</xdr:row>
      <xdr:rowOff>42861</xdr:rowOff>
    </xdr:to>
    <xdr:cxnSp macro="">
      <xdr:nvCxnSpPr>
        <xdr:cNvPr id="234" name="直線コネクタ 233"/>
        <xdr:cNvCxnSpPr/>
      </xdr:nvCxnSpPr>
      <xdr:spPr>
        <a:xfrm>
          <a:off x="2908300" y="16812394"/>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5173</xdr:rowOff>
    </xdr:from>
    <xdr:to>
      <xdr:col>15</xdr:col>
      <xdr:colOff>50800</xdr:colOff>
      <xdr:row>98</xdr:row>
      <xdr:rowOff>10294</xdr:rowOff>
    </xdr:to>
    <xdr:cxnSp macro="">
      <xdr:nvCxnSpPr>
        <xdr:cNvPr id="237" name="直線コネクタ 236"/>
        <xdr:cNvCxnSpPr/>
      </xdr:nvCxnSpPr>
      <xdr:spPr>
        <a:xfrm>
          <a:off x="2019300" y="1680727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74021</xdr:rowOff>
    </xdr:from>
    <xdr:ext cx="534377" cy="259045"/>
    <xdr:sp macro="" textlink="">
      <xdr:nvSpPr>
        <xdr:cNvPr id="239" name="テキスト ボックス 238"/>
        <xdr:cNvSpPr txBox="1"/>
      </xdr:nvSpPr>
      <xdr:spPr>
        <a:xfrm>
          <a:off x="2641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5173</xdr:rowOff>
    </xdr:from>
    <xdr:to>
      <xdr:col>10</xdr:col>
      <xdr:colOff>114300</xdr:colOff>
      <xdr:row>98</xdr:row>
      <xdr:rowOff>54066</xdr:rowOff>
    </xdr:to>
    <xdr:cxnSp macro="">
      <xdr:nvCxnSpPr>
        <xdr:cNvPr id="240" name="直線コネクタ 239"/>
        <xdr:cNvCxnSpPr/>
      </xdr:nvCxnSpPr>
      <xdr:spPr>
        <a:xfrm flipV="1">
          <a:off x="1130300" y="16807273"/>
          <a:ext cx="889000" cy="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72676</xdr:rowOff>
    </xdr:from>
    <xdr:ext cx="534377" cy="259045"/>
    <xdr:sp macro="" textlink="">
      <xdr:nvSpPr>
        <xdr:cNvPr id="242" name="テキスト ボックス 241"/>
        <xdr:cNvSpPr txBox="1"/>
      </xdr:nvSpPr>
      <xdr:spPr>
        <a:xfrm>
          <a:off x="1752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77203</xdr:rowOff>
    </xdr:from>
    <xdr:to>
      <xdr:col>24</xdr:col>
      <xdr:colOff>114300</xdr:colOff>
      <xdr:row>98</xdr:row>
      <xdr:rowOff>7353</xdr:rowOff>
    </xdr:to>
    <xdr:sp macro="" textlink="">
      <xdr:nvSpPr>
        <xdr:cNvPr id="250" name="楕円 249"/>
        <xdr:cNvSpPr/>
      </xdr:nvSpPr>
      <xdr:spPr>
        <a:xfrm>
          <a:off x="4584700" y="167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100080</xdr:rowOff>
    </xdr:from>
    <xdr:ext cx="534377" cy="259045"/>
    <xdr:sp macro="" textlink="">
      <xdr:nvSpPr>
        <xdr:cNvPr id="251" name="衛生費該当値テキスト"/>
        <xdr:cNvSpPr txBox="1"/>
      </xdr:nvSpPr>
      <xdr:spPr>
        <a:xfrm>
          <a:off x="4686300" y="165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163511</xdr:rowOff>
    </xdr:from>
    <xdr:to>
      <xdr:col>20</xdr:col>
      <xdr:colOff>38100</xdr:colOff>
      <xdr:row>98</xdr:row>
      <xdr:rowOff>93661</xdr:rowOff>
    </xdr:to>
    <xdr:sp macro="" textlink="">
      <xdr:nvSpPr>
        <xdr:cNvPr id="252" name="楕円 251"/>
        <xdr:cNvSpPr/>
      </xdr:nvSpPr>
      <xdr:spPr>
        <a:xfrm>
          <a:off x="3746500" y="167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84788</xdr:rowOff>
    </xdr:from>
    <xdr:ext cx="534377" cy="259045"/>
    <xdr:sp macro="" textlink="">
      <xdr:nvSpPr>
        <xdr:cNvPr id="253" name="テキスト ボックス 252"/>
        <xdr:cNvSpPr txBox="1"/>
      </xdr:nvSpPr>
      <xdr:spPr>
        <a:xfrm>
          <a:off x="3530111" y="168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130944</xdr:rowOff>
    </xdr:from>
    <xdr:to>
      <xdr:col>15</xdr:col>
      <xdr:colOff>101600</xdr:colOff>
      <xdr:row>98</xdr:row>
      <xdr:rowOff>61094</xdr:rowOff>
    </xdr:to>
    <xdr:sp macro="" textlink="">
      <xdr:nvSpPr>
        <xdr:cNvPr id="254" name="楕円 253"/>
        <xdr:cNvSpPr/>
      </xdr:nvSpPr>
      <xdr:spPr>
        <a:xfrm>
          <a:off x="2857500" y="167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77621</xdr:rowOff>
    </xdr:from>
    <xdr:ext cx="534377" cy="259045"/>
    <xdr:sp macro="" textlink="">
      <xdr:nvSpPr>
        <xdr:cNvPr id="255" name="テキスト ボックス 254"/>
        <xdr:cNvSpPr txBox="1"/>
      </xdr:nvSpPr>
      <xdr:spPr>
        <a:xfrm>
          <a:off x="2641111" y="1653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125823</xdr:rowOff>
    </xdr:from>
    <xdr:to>
      <xdr:col>10</xdr:col>
      <xdr:colOff>165100</xdr:colOff>
      <xdr:row>98</xdr:row>
      <xdr:rowOff>55973</xdr:rowOff>
    </xdr:to>
    <xdr:sp macro="" textlink="">
      <xdr:nvSpPr>
        <xdr:cNvPr id="256" name="楕円 255"/>
        <xdr:cNvSpPr/>
      </xdr:nvSpPr>
      <xdr:spPr>
        <a:xfrm>
          <a:off x="1968500" y="1675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72500</xdr:rowOff>
    </xdr:from>
    <xdr:ext cx="534377" cy="259045"/>
    <xdr:sp macro="" textlink="">
      <xdr:nvSpPr>
        <xdr:cNvPr id="257" name="テキスト ボックス 256"/>
        <xdr:cNvSpPr txBox="1"/>
      </xdr:nvSpPr>
      <xdr:spPr>
        <a:xfrm>
          <a:off x="1752111" y="1653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3266</xdr:rowOff>
    </xdr:from>
    <xdr:to>
      <xdr:col>6</xdr:col>
      <xdr:colOff>38100</xdr:colOff>
      <xdr:row>98</xdr:row>
      <xdr:rowOff>104866</xdr:rowOff>
    </xdr:to>
    <xdr:sp macro="" textlink="">
      <xdr:nvSpPr>
        <xdr:cNvPr id="258" name="楕円 257"/>
        <xdr:cNvSpPr/>
      </xdr:nvSpPr>
      <xdr:spPr>
        <a:xfrm>
          <a:off x="1079500" y="1680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95993</xdr:rowOff>
    </xdr:from>
    <xdr:ext cx="534377" cy="259045"/>
    <xdr:sp macro="" textlink="">
      <xdr:nvSpPr>
        <xdr:cNvPr id="259" name="テキスト ボックス 258"/>
        <xdr:cNvSpPr txBox="1"/>
      </xdr:nvSpPr>
      <xdr:spPr>
        <a:xfrm>
          <a:off x="863111" y="168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42774</xdr:rowOff>
    </xdr:from>
    <xdr:to>
      <xdr:col>55</xdr:col>
      <xdr:colOff>0</xdr:colOff>
      <xdr:row>36</xdr:row>
      <xdr:rowOff>71120</xdr:rowOff>
    </xdr:to>
    <xdr:cxnSp macro="">
      <xdr:nvCxnSpPr>
        <xdr:cNvPr id="286" name="直線コネクタ 285"/>
        <xdr:cNvCxnSpPr/>
      </xdr:nvCxnSpPr>
      <xdr:spPr>
        <a:xfrm flipV="1">
          <a:off x="9639300" y="6214974"/>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7" name="労働費平均値テキスト"/>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71120</xdr:rowOff>
    </xdr:from>
    <xdr:to>
      <xdr:col>50</xdr:col>
      <xdr:colOff>114300</xdr:colOff>
      <xdr:row>36</xdr:row>
      <xdr:rowOff>117068</xdr:rowOff>
    </xdr:to>
    <xdr:cxnSp macro="">
      <xdr:nvCxnSpPr>
        <xdr:cNvPr id="289" name="直線コネクタ 288"/>
        <xdr:cNvCxnSpPr/>
      </xdr:nvCxnSpPr>
      <xdr:spPr>
        <a:xfrm flipV="1">
          <a:off x="8750300" y="6243320"/>
          <a:ext cx="8890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91" name="テキスト ボックス 290"/>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117068</xdr:rowOff>
    </xdr:from>
    <xdr:to>
      <xdr:col>45</xdr:col>
      <xdr:colOff>177800</xdr:colOff>
      <xdr:row>36</xdr:row>
      <xdr:rowOff>124841</xdr:rowOff>
    </xdr:to>
    <xdr:cxnSp macro="">
      <xdr:nvCxnSpPr>
        <xdr:cNvPr id="292" name="直線コネクタ 291"/>
        <xdr:cNvCxnSpPr/>
      </xdr:nvCxnSpPr>
      <xdr:spPr>
        <a:xfrm flipV="1">
          <a:off x="7861300" y="628926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4" name="テキスト ボックス 293"/>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112954</xdr:rowOff>
    </xdr:from>
    <xdr:to>
      <xdr:col>41</xdr:col>
      <xdr:colOff>50800</xdr:colOff>
      <xdr:row>36</xdr:row>
      <xdr:rowOff>124841</xdr:rowOff>
    </xdr:to>
    <xdr:cxnSp macro="">
      <xdr:nvCxnSpPr>
        <xdr:cNvPr id="295" name="直線コネクタ 294"/>
        <xdr:cNvCxnSpPr/>
      </xdr:nvCxnSpPr>
      <xdr:spPr>
        <a:xfrm>
          <a:off x="6972300" y="628515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7" name="テキスト ボックス 296"/>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9" name="テキスト ボックス 298"/>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163424</xdr:rowOff>
    </xdr:from>
    <xdr:to>
      <xdr:col>55</xdr:col>
      <xdr:colOff>50800</xdr:colOff>
      <xdr:row>36</xdr:row>
      <xdr:rowOff>93574</xdr:rowOff>
    </xdr:to>
    <xdr:sp macro="" textlink="">
      <xdr:nvSpPr>
        <xdr:cNvPr id="305" name="楕円 304"/>
        <xdr:cNvSpPr/>
      </xdr:nvSpPr>
      <xdr:spPr>
        <a:xfrm>
          <a:off x="104267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14851</xdr:rowOff>
    </xdr:from>
    <xdr:ext cx="469744" cy="259045"/>
    <xdr:sp macro="" textlink="">
      <xdr:nvSpPr>
        <xdr:cNvPr id="306" name="労働費該当値テキスト"/>
        <xdr:cNvSpPr txBox="1"/>
      </xdr:nvSpPr>
      <xdr:spPr>
        <a:xfrm>
          <a:off x="10528300" y="60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20320</xdr:rowOff>
    </xdr:from>
    <xdr:to>
      <xdr:col>50</xdr:col>
      <xdr:colOff>165100</xdr:colOff>
      <xdr:row>36</xdr:row>
      <xdr:rowOff>121920</xdr:rowOff>
    </xdr:to>
    <xdr:sp macro="" textlink="">
      <xdr:nvSpPr>
        <xdr:cNvPr id="307" name="楕円 306"/>
        <xdr:cNvSpPr/>
      </xdr:nvSpPr>
      <xdr:spPr>
        <a:xfrm>
          <a:off x="9588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138447</xdr:rowOff>
    </xdr:from>
    <xdr:ext cx="469744" cy="259045"/>
    <xdr:sp macro="" textlink="">
      <xdr:nvSpPr>
        <xdr:cNvPr id="308" name="テキスト ボックス 307"/>
        <xdr:cNvSpPr txBox="1"/>
      </xdr:nvSpPr>
      <xdr:spPr>
        <a:xfrm>
          <a:off x="9404428" y="596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66268</xdr:rowOff>
    </xdr:from>
    <xdr:to>
      <xdr:col>46</xdr:col>
      <xdr:colOff>38100</xdr:colOff>
      <xdr:row>36</xdr:row>
      <xdr:rowOff>167868</xdr:rowOff>
    </xdr:to>
    <xdr:sp macro="" textlink="">
      <xdr:nvSpPr>
        <xdr:cNvPr id="309" name="楕円 308"/>
        <xdr:cNvSpPr/>
      </xdr:nvSpPr>
      <xdr:spPr>
        <a:xfrm>
          <a:off x="86995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12945</xdr:rowOff>
    </xdr:from>
    <xdr:ext cx="469744" cy="259045"/>
    <xdr:sp macro="" textlink="">
      <xdr:nvSpPr>
        <xdr:cNvPr id="310" name="テキスト ボックス 309"/>
        <xdr:cNvSpPr txBox="1"/>
      </xdr:nvSpPr>
      <xdr:spPr>
        <a:xfrm>
          <a:off x="8515428" y="601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74041</xdr:rowOff>
    </xdr:from>
    <xdr:to>
      <xdr:col>41</xdr:col>
      <xdr:colOff>101600</xdr:colOff>
      <xdr:row>37</xdr:row>
      <xdr:rowOff>4191</xdr:rowOff>
    </xdr:to>
    <xdr:sp macro="" textlink="">
      <xdr:nvSpPr>
        <xdr:cNvPr id="311" name="楕円 310"/>
        <xdr:cNvSpPr/>
      </xdr:nvSpPr>
      <xdr:spPr>
        <a:xfrm>
          <a:off x="7810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20718</xdr:rowOff>
    </xdr:from>
    <xdr:ext cx="469744" cy="259045"/>
    <xdr:sp macro="" textlink="">
      <xdr:nvSpPr>
        <xdr:cNvPr id="312" name="テキスト ボックス 311"/>
        <xdr:cNvSpPr txBox="1"/>
      </xdr:nvSpPr>
      <xdr:spPr>
        <a:xfrm>
          <a:off x="7626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62154</xdr:rowOff>
    </xdr:from>
    <xdr:to>
      <xdr:col>36</xdr:col>
      <xdr:colOff>165100</xdr:colOff>
      <xdr:row>36</xdr:row>
      <xdr:rowOff>163754</xdr:rowOff>
    </xdr:to>
    <xdr:sp macro="" textlink="">
      <xdr:nvSpPr>
        <xdr:cNvPr id="313" name="楕円 312"/>
        <xdr:cNvSpPr/>
      </xdr:nvSpPr>
      <xdr:spPr>
        <a:xfrm>
          <a:off x="69215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8831</xdr:rowOff>
    </xdr:from>
    <xdr:ext cx="469744" cy="259045"/>
    <xdr:sp macro="" textlink="">
      <xdr:nvSpPr>
        <xdr:cNvPr id="314" name="テキスト ボックス 313"/>
        <xdr:cNvSpPr txBox="1"/>
      </xdr:nvSpPr>
      <xdr:spPr>
        <a:xfrm>
          <a:off x="6737428" y="60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15037</xdr:rowOff>
    </xdr:from>
    <xdr:to>
      <xdr:col>55</xdr:col>
      <xdr:colOff>0</xdr:colOff>
      <xdr:row>57</xdr:row>
      <xdr:rowOff>105772</xdr:rowOff>
    </xdr:to>
    <xdr:cxnSp macro="">
      <xdr:nvCxnSpPr>
        <xdr:cNvPr id="343" name="直線コネクタ 342"/>
        <xdr:cNvCxnSpPr/>
      </xdr:nvCxnSpPr>
      <xdr:spPr>
        <a:xfrm>
          <a:off x="9639300" y="9787687"/>
          <a:ext cx="838200" cy="9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15037</xdr:rowOff>
    </xdr:from>
    <xdr:to>
      <xdr:col>50</xdr:col>
      <xdr:colOff>114300</xdr:colOff>
      <xdr:row>57</xdr:row>
      <xdr:rowOff>107639</xdr:rowOff>
    </xdr:to>
    <xdr:cxnSp macro="">
      <xdr:nvCxnSpPr>
        <xdr:cNvPr id="346" name="直線コネクタ 345"/>
        <xdr:cNvCxnSpPr/>
      </xdr:nvCxnSpPr>
      <xdr:spPr>
        <a:xfrm flipV="1">
          <a:off x="8750300" y="9787687"/>
          <a:ext cx="8890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107639</xdr:rowOff>
    </xdr:from>
    <xdr:to>
      <xdr:col>45</xdr:col>
      <xdr:colOff>177800</xdr:colOff>
      <xdr:row>57</xdr:row>
      <xdr:rowOff>124898</xdr:rowOff>
    </xdr:to>
    <xdr:cxnSp macro="">
      <xdr:nvCxnSpPr>
        <xdr:cNvPr id="349" name="直線コネクタ 348"/>
        <xdr:cNvCxnSpPr/>
      </xdr:nvCxnSpPr>
      <xdr:spPr>
        <a:xfrm flipV="1">
          <a:off x="7861300" y="9880289"/>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98266</xdr:rowOff>
    </xdr:from>
    <xdr:to>
      <xdr:col>41</xdr:col>
      <xdr:colOff>50800</xdr:colOff>
      <xdr:row>57</xdr:row>
      <xdr:rowOff>124898</xdr:rowOff>
    </xdr:to>
    <xdr:cxnSp macro="">
      <xdr:nvCxnSpPr>
        <xdr:cNvPr id="352" name="直線コネクタ 351"/>
        <xdr:cNvCxnSpPr/>
      </xdr:nvCxnSpPr>
      <xdr:spPr>
        <a:xfrm>
          <a:off x="6972300" y="9870916"/>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54972</xdr:rowOff>
    </xdr:from>
    <xdr:to>
      <xdr:col>55</xdr:col>
      <xdr:colOff>50800</xdr:colOff>
      <xdr:row>57</xdr:row>
      <xdr:rowOff>156572</xdr:rowOff>
    </xdr:to>
    <xdr:sp macro="" textlink="">
      <xdr:nvSpPr>
        <xdr:cNvPr id="362" name="楕円 361"/>
        <xdr:cNvSpPr/>
      </xdr:nvSpPr>
      <xdr:spPr>
        <a:xfrm>
          <a:off x="10426700" y="9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33399</xdr:rowOff>
    </xdr:from>
    <xdr:ext cx="534377" cy="259045"/>
    <xdr:sp macro="" textlink="">
      <xdr:nvSpPr>
        <xdr:cNvPr id="363" name="農林水産業費該当値テキスト"/>
        <xdr:cNvSpPr txBox="1"/>
      </xdr:nvSpPr>
      <xdr:spPr>
        <a:xfrm>
          <a:off x="10528300" y="98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135687</xdr:rowOff>
    </xdr:from>
    <xdr:to>
      <xdr:col>50</xdr:col>
      <xdr:colOff>165100</xdr:colOff>
      <xdr:row>57</xdr:row>
      <xdr:rowOff>65837</xdr:rowOff>
    </xdr:to>
    <xdr:sp macro="" textlink="">
      <xdr:nvSpPr>
        <xdr:cNvPr id="364" name="楕円 363"/>
        <xdr:cNvSpPr/>
      </xdr:nvSpPr>
      <xdr:spPr>
        <a:xfrm>
          <a:off x="9588500" y="97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56964</xdr:rowOff>
    </xdr:from>
    <xdr:ext cx="534377" cy="259045"/>
    <xdr:sp macro="" textlink="">
      <xdr:nvSpPr>
        <xdr:cNvPr id="365" name="テキスト ボックス 364"/>
        <xdr:cNvSpPr txBox="1"/>
      </xdr:nvSpPr>
      <xdr:spPr>
        <a:xfrm>
          <a:off x="9372111" y="98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56839</xdr:rowOff>
    </xdr:from>
    <xdr:to>
      <xdr:col>46</xdr:col>
      <xdr:colOff>38100</xdr:colOff>
      <xdr:row>57</xdr:row>
      <xdr:rowOff>158439</xdr:rowOff>
    </xdr:to>
    <xdr:sp macro="" textlink="">
      <xdr:nvSpPr>
        <xdr:cNvPr id="366" name="楕円 365"/>
        <xdr:cNvSpPr/>
      </xdr:nvSpPr>
      <xdr:spPr>
        <a:xfrm>
          <a:off x="8699500" y="98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149566</xdr:rowOff>
    </xdr:from>
    <xdr:ext cx="534377" cy="259045"/>
    <xdr:sp macro="" textlink="">
      <xdr:nvSpPr>
        <xdr:cNvPr id="367" name="テキスト ボックス 366"/>
        <xdr:cNvSpPr txBox="1"/>
      </xdr:nvSpPr>
      <xdr:spPr>
        <a:xfrm>
          <a:off x="8483111" y="99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74098</xdr:rowOff>
    </xdr:from>
    <xdr:to>
      <xdr:col>41</xdr:col>
      <xdr:colOff>101600</xdr:colOff>
      <xdr:row>58</xdr:row>
      <xdr:rowOff>4248</xdr:rowOff>
    </xdr:to>
    <xdr:sp macro="" textlink="">
      <xdr:nvSpPr>
        <xdr:cNvPr id="368" name="楕円 367"/>
        <xdr:cNvSpPr/>
      </xdr:nvSpPr>
      <xdr:spPr>
        <a:xfrm>
          <a:off x="7810500" y="98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166825</xdr:rowOff>
    </xdr:from>
    <xdr:ext cx="534377" cy="259045"/>
    <xdr:sp macro="" textlink="">
      <xdr:nvSpPr>
        <xdr:cNvPr id="369" name="テキスト ボックス 368"/>
        <xdr:cNvSpPr txBox="1"/>
      </xdr:nvSpPr>
      <xdr:spPr>
        <a:xfrm>
          <a:off x="7594111" y="99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47466</xdr:rowOff>
    </xdr:from>
    <xdr:to>
      <xdr:col>36</xdr:col>
      <xdr:colOff>165100</xdr:colOff>
      <xdr:row>57</xdr:row>
      <xdr:rowOff>149066</xdr:rowOff>
    </xdr:to>
    <xdr:sp macro="" textlink="">
      <xdr:nvSpPr>
        <xdr:cNvPr id="370" name="楕円 369"/>
        <xdr:cNvSpPr/>
      </xdr:nvSpPr>
      <xdr:spPr>
        <a:xfrm>
          <a:off x="6921500" y="982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140193</xdr:rowOff>
    </xdr:from>
    <xdr:ext cx="534377" cy="259045"/>
    <xdr:sp macro="" textlink="">
      <xdr:nvSpPr>
        <xdr:cNvPr id="371" name="テキスト ボックス 370"/>
        <xdr:cNvSpPr txBox="1"/>
      </xdr:nvSpPr>
      <xdr:spPr>
        <a:xfrm>
          <a:off x="6705111" y="991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101105</xdr:rowOff>
    </xdr:from>
    <xdr:to>
      <xdr:col>55</xdr:col>
      <xdr:colOff>0</xdr:colOff>
      <xdr:row>76</xdr:row>
      <xdr:rowOff>161837</xdr:rowOff>
    </xdr:to>
    <xdr:cxnSp macro="">
      <xdr:nvCxnSpPr>
        <xdr:cNvPr id="400" name="直線コネクタ 399"/>
        <xdr:cNvCxnSpPr/>
      </xdr:nvCxnSpPr>
      <xdr:spPr>
        <a:xfrm flipV="1">
          <a:off x="9639300" y="13131305"/>
          <a:ext cx="8382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116228</xdr:rowOff>
    </xdr:from>
    <xdr:ext cx="534377" cy="259045"/>
    <xdr:sp macro="" textlink="">
      <xdr:nvSpPr>
        <xdr:cNvPr id="401" name="商工費平均値テキスト"/>
        <xdr:cNvSpPr txBox="1"/>
      </xdr:nvSpPr>
      <xdr:spPr>
        <a:xfrm>
          <a:off x="10528300" y="13146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161837</xdr:rowOff>
    </xdr:from>
    <xdr:to>
      <xdr:col>50</xdr:col>
      <xdr:colOff>114300</xdr:colOff>
      <xdr:row>77</xdr:row>
      <xdr:rowOff>136100</xdr:rowOff>
    </xdr:to>
    <xdr:cxnSp macro="">
      <xdr:nvCxnSpPr>
        <xdr:cNvPr id="403" name="直線コネクタ 402"/>
        <xdr:cNvCxnSpPr/>
      </xdr:nvCxnSpPr>
      <xdr:spPr>
        <a:xfrm flipV="1">
          <a:off x="8750300" y="13192037"/>
          <a:ext cx="8890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136100</xdr:rowOff>
    </xdr:from>
    <xdr:to>
      <xdr:col>45</xdr:col>
      <xdr:colOff>177800</xdr:colOff>
      <xdr:row>77</xdr:row>
      <xdr:rowOff>148786</xdr:rowOff>
    </xdr:to>
    <xdr:cxnSp macro="">
      <xdr:nvCxnSpPr>
        <xdr:cNvPr id="406" name="直線コネクタ 405"/>
        <xdr:cNvCxnSpPr/>
      </xdr:nvCxnSpPr>
      <xdr:spPr>
        <a:xfrm flipV="1">
          <a:off x="7861300" y="13337750"/>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148786</xdr:rowOff>
    </xdr:from>
    <xdr:to>
      <xdr:col>41</xdr:col>
      <xdr:colOff>50800</xdr:colOff>
      <xdr:row>77</xdr:row>
      <xdr:rowOff>159741</xdr:rowOff>
    </xdr:to>
    <xdr:cxnSp macro="">
      <xdr:nvCxnSpPr>
        <xdr:cNvPr id="409" name="直線コネクタ 408"/>
        <xdr:cNvCxnSpPr/>
      </xdr:nvCxnSpPr>
      <xdr:spPr>
        <a:xfrm flipV="1">
          <a:off x="6972300" y="13350436"/>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28827</xdr:rowOff>
    </xdr:from>
    <xdr:ext cx="534377" cy="259045"/>
    <xdr:sp macro="" textlink="">
      <xdr:nvSpPr>
        <xdr:cNvPr id="411" name="テキスト ボックス 410"/>
        <xdr:cNvSpPr txBox="1"/>
      </xdr:nvSpPr>
      <xdr:spPr>
        <a:xfrm>
          <a:off x="7594111" y="1340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30866</xdr:rowOff>
    </xdr:from>
    <xdr:ext cx="534377" cy="259045"/>
    <xdr:sp macro="" textlink="">
      <xdr:nvSpPr>
        <xdr:cNvPr id="413" name="テキスト ボックス 412"/>
        <xdr:cNvSpPr txBox="1"/>
      </xdr:nvSpPr>
      <xdr:spPr>
        <a:xfrm>
          <a:off x="6705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50305</xdr:rowOff>
    </xdr:from>
    <xdr:to>
      <xdr:col>55</xdr:col>
      <xdr:colOff>50800</xdr:colOff>
      <xdr:row>76</xdr:row>
      <xdr:rowOff>151905</xdr:rowOff>
    </xdr:to>
    <xdr:sp macro="" textlink="">
      <xdr:nvSpPr>
        <xdr:cNvPr id="419" name="楕円 418"/>
        <xdr:cNvSpPr/>
      </xdr:nvSpPr>
      <xdr:spPr>
        <a:xfrm>
          <a:off x="104267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73182</xdr:rowOff>
    </xdr:from>
    <xdr:ext cx="534377" cy="259045"/>
    <xdr:sp macro="" textlink="">
      <xdr:nvSpPr>
        <xdr:cNvPr id="420" name="商工費該当値テキスト"/>
        <xdr:cNvSpPr txBox="1"/>
      </xdr:nvSpPr>
      <xdr:spPr>
        <a:xfrm>
          <a:off x="10528300" y="129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111037</xdr:rowOff>
    </xdr:from>
    <xdr:to>
      <xdr:col>50</xdr:col>
      <xdr:colOff>165100</xdr:colOff>
      <xdr:row>77</xdr:row>
      <xdr:rowOff>41187</xdr:rowOff>
    </xdr:to>
    <xdr:sp macro="" textlink="">
      <xdr:nvSpPr>
        <xdr:cNvPr id="421" name="楕円 420"/>
        <xdr:cNvSpPr/>
      </xdr:nvSpPr>
      <xdr:spPr>
        <a:xfrm>
          <a:off x="9588500" y="131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32314</xdr:rowOff>
    </xdr:from>
    <xdr:ext cx="534377" cy="259045"/>
    <xdr:sp macro="" textlink="">
      <xdr:nvSpPr>
        <xdr:cNvPr id="422" name="テキスト ボックス 421"/>
        <xdr:cNvSpPr txBox="1"/>
      </xdr:nvSpPr>
      <xdr:spPr>
        <a:xfrm>
          <a:off x="9372111" y="13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85300</xdr:rowOff>
    </xdr:from>
    <xdr:to>
      <xdr:col>46</xdr:col>
      <xdr:colOff>38100</xdr:colOff>
      <xdr:row>78</xdr:row>
      <xdr:rowOff>15450</xdr:rowOff>
    </xdr:to>
    <xdr:sp macro="" textlink="">
      <xdr:nvSpPr>
        <xdr:cNvPr id="423" name="楕円 422"/>
        <xdr:cNvSpPr/>
      </xdr:nvSpPr>
      <xdr:spPr>
        <a:xfrm>
          <a:off x="8699500" y="132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6577</xdr:rowOff>
    </xdr:from>
    <xdr:ext cx="534377" cy="259045"/>
    <xdr:sp macro="" textlink="">
      <xdr:nvSpPr>
        <xdr:cNvPr id="424" name="テキスト ボックス 423"/>
        <xdr:cNvSpPr txBox="1"/>
      </xdr:nvSpPr>
      <xdr:spPr>
        <a:xfrm>
          <a:off x="8483111" y="133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97986</xdr:rowOff>
    </xdr:from>
    <xdr:to>
      <xdr:col>41</xdr:col>
      <xdr:colOff>101600</xdr:colOff>
      <xdr:row>78</xdr:row>
      <xdr:rowOff>28136</xdr:rowOff>
    </xdr:to>
    <xdr:sp macro="" textlink="">
      <xdr:nvSpPr>
        <xdr:cNvPr id="425" name="楕円 424"/>
        <xdr:cNvSpPr/>
      </xdr:nvSpPr>
      <xdr:spPr>
        <a:xfrm>
          <a:off x="7810500" y="132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44663</xdr:rowOff>
    </xdr:from>
    <xdr:ext cx="534377" cy="259045"/>
    <xdr:sp macro="" textlink="">
      <xdr:nvSpPr>
        <xdr:cNvPr id="426" name="テキスト ボックス 425"/>
        <xdr:cNvSpPr txBox="1"/>
      </xdr:nvSpPr>
      <xdr:spPr>
        <a:xfrm>
          <a:off x="7594111" y="130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108941</xdr:rowOff>
    </xdr:from>
    <xdr:to>
      <xdr:col>36</xdr:col>
      <xdr:colOff>165100</xdr:colOff>
      <xdr:row>78</xdr:row>
      <xdr:rowOff>39091</xdr:rowOff>
    </xdr:to>
    <xdr:sp macro="" textlink="">
      <xdr:nvSpPr>
        <xdr:cNvPr id="427" name="楕円 426"/>
        <xdr:cNvSpPr/>
      </xdr:nvSpPr>
      <xdr:spPr>
        <a:xfrm>
          <a:off x="6921500" y="133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55618</xdr:rowOff>
    </xdr:from>
    <xdr:ext cx="534377" cy="259045"/>
    <xdr:sp macro="" textlink="">
      <xdr:nvSpPr>
        <xdr:cNvPr id="428" name="テキスト ボックス 427"/>
        <xdr:cNvSpPr txBox="1"/>
      </xdr:nvSpPr>
      <xdr:spPr>
        <a:xfrm>
          <a:off x="6705111" y="130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125664</xdr:rowOff>
    </xdr:from>
    <xdr:to>
      <xdr:col>55</xdr:col>
      <xdr:colOff>0</xdr:colOff>
      <xdr:row>97</xdr:row>
      <xdr:rowOff>47081</xdr:rowOff>
    </xdr:to>
    <xdr:cxnSp macro="">
      <xdr:nvCxnSpPr>
        <xdr:cNvPr id="455" name="直線コネクタ 454"/>
        <xdr:cNvCxnSpPr/>
      </xdr:nvCxnSpPr>
      <xdr:spPr>
        <a:xfrm flipV="1">
          <a:off x="9639300" y="16584864"/>
          <a:ext cx="838200" cy="9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136109</xdr:rowOff>
    </xdr:from>
    <xdr:ext cx="534377" cy="259045"/>
    <xdr:sp macro="" textlink="">
      <xdr:nvSpPr>
        <xdr:cNvPr id="456" name="土木費平均値テキスト"/>
        <xdr:cNvSpPr txBox="1"/>
      </xdr:nvSpPr>
      <xdr:spPr>
        <a:xfrm>
          <a:off x="10528300" y="1659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47081</xdr:rowOff>
    </xdr:from>
    <xdr:to>
      <xdr:col>50</xdr:col>
      <xdr:colOff>114300</xdr:colOff>
      <xdr:row>97</xdr:row>
      <xdr:rowOff>65656</xdr:rowOff>
    </xdr:to>
    <xdr:cxnSp macro="">
      <xdr:nvCxnSpPr>
        <xdr:cNvPr id="458" name="直線コネクタ 457"/>
        <xdr:cNvCxnSpPr/>
      </xdr:nvCxnSpPr>
      <xdr:spPr>
        <a:xfrm flipV="1">
          <a:off x="8750300" y="16677731"/>
          <a:ext cx="889000" cy="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15639</xdr:rowOff>
    </xdr:from>
    <xdr:to>
      <xdr:col>45</xdr:col>
      <xdr:colOff>177800</xdr:colOff>
      <xdr:row>97</xdr:row>
      <xdr:rowOff>65656</xdr:rowOff>
    </xdr:to>
    <xdr:cxnSp macro="">
      <xdr:nvCxnSpPr>
        <xdr:cNvPr id="461" name="直線コネクタ 460"/>
        <xdr:cNvCxnSpPr/>
      </xdr:nvCxnSpPr>
      <xdr:spPr>
        <a:xfrm>
          <a:off x="7861300" y="16646289"/>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15639</xdr:rowOff>
    </xdr:from>
    <xdr:to>
      <xdr:col>41</xdr:col>
      <xdr:colOff>50800</xdr:colOff>
      <xdr:row>97</xdr:row>
      <xdr:rowOff>23270</xdr:rowOff>
    </xdr:to>
    <xdr:cxnSp macro="">
      <xdr:nvCxnSpPr>
        <xdr:cNvPr id="464" name="直線コネクタ 463"/>
        <xdr:cNvCxnSpPr/>
      </xdr:nvCxnSpPr>
      <xdr:spPr>
        <a:xfrm flipV="1">
          <a:off x="6972300" y="16646289"/>
          <a:ext cx="8890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97635</xdr:rowOff>
    </xdr:from>
    <xdr:ext cx="534377" cy="259045"/>
    <xdr:sp macro="" textlink="">
      <xdr:nvSpPr>
        <xdr:cNvPr id="466" name="テキスト ボックス 465"/>
        <xdr:cNvSpPr txBox="1"/>
      </xdr:nvSpPr>
      <xdr:spPr>
        <a:xfrm>
          <a:off x="7594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95848</xdr:rowOff>
    </xdr:from>
    <xdr:ext cx="534377" cy="259045"/>
    <xdr:sp macro="" textlink="">
      <xdr:nvSpPr>
        <xdr:cNvPr id="468" name="テキスト ボックス 467"/>
        <xdr:cNvSpPr txBox="1"/>
      </xdr:nvSpPr>
      <xdr:spPr>
        <a:xfrm>
          <a:off x="6705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74864</xdr:rowOff>
    </xdr:from>
    <xdr:to>
      <xdr:col>55</xdr:col>
      <xdr:colOff>50800</xdr:colOff>
      <xdr:row>97</xdr:row>
      <xdr:rowOff>5014</xdr:rowOff>
    </xdr:to>
    <xdr:sp macro="" textlink="">
      <xdr:nvSpPr>
        <xdr:cNvPr id="474" name="楕円 473"/>
        <xdr:cNvSpPr/>
      </xdr:nvSpPr>
      <xdr:spPr>
        <a:xfrm>
          <a:off x="10426700" y="16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97741</xdr:rowOff>
    </xdr:from>
    <xdr:ext cx="534377" cy="259045"/>
    <xdr:sp macro="" textlink="">
      <xdr:nvSpPr>
        <xdr:cNvPr id="475" name="土木費該当値テキスト"/>
        <xdr:cNvSpPr txBox="1"/>
      </xdr:nvSpPr>
      <xdr:spPr>
        <a:xfrm>
          <a:off x="10528300" y="163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167731</xdr:rowOff>
    </xdr:from>
    <xdr:to>
      <xdr:col>50</xdr:col>
      <xdr:colOff>165100</xdr:colOff>
      <xdr:row>97</xdr:row>
      <xdr:rowOff>97881</xdr:rowOff>
    </xdr:to>
    <xdr:sp macro="" textlink="">
      <xdr:nvSpPr>
        <xdr:cNvPr id="476" name="楕円 475"/>
        <xdr:cNvSpPr/>
      </xdr:nvSpPr>
      <xdr:spPr>
        <a:xfrm>
          <a:off x="9588500" y="166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89008</xdr:rowOff>
    </xdr:from>
    <xdr:ext cx="534377" cy="259045"/>
    <xdr:sp macro="" textlink="">
      <xdr:nvSpPr>
        <xdr:cNvPr id="477" name="テキスト ボックス 476"/>
        <xdr:cNvSpPr txBox="1"/>
      </xdr:nvSpPr>
      <xdr:spPr>
        <a:xfrm>
          <a:off x="9372111" y="167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14856</xdr:rowOff>
    </xdr:from>
    <xdr:to>
      <xdr:col>46</xdr:col>
      <xdr:colOff>38100</xdr:colOff>
      <xdr:row>97</xdr:row>
      <xdr:rowOff>116456</xdr:rowOff>
    </xdr:to>
    <xdr:sp macro="" textlink="">
      <xdr:nvSpPr>
        <xdr:cNvPr id="478" name="楕円 477"/>
        <xdr:cNvSpPr/>
      </xdr:nvSpPr>
      <xdr:spPr>
        <a:xfrm>
          <a:off x="8699500" y="166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107583</xdr:rowOff>
    </xdr:from>
    <xdr:ext cx="534377" cy="259045"/>
    <xdr:sp macro="" textlink="">
      <xdr:nvSpPr>
        <xdr:cNvPr id="479" name="テキスト ボックス 478"/>
        <xdr:cNvSpPr txBox="1"/>
      </xdr:nvSpPr>
      <xdr:spPr>
        <a:xfrm>
          <a:off x="8483111" y="1673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136289</xdr:rowOff>
    </xdr:from>
    <xdr:to>
      <xdr:col>41</xdr:col>
      <xdr:colOff>101600</xdr:colOff>
      <xdr:row>97</xdr:row>
      <xdr:rowOff>66439</xdr:rowOff>
    </xdr:to>
    <xdr:sp macro="" textlink="">
      <xdr:nvSpPr>
        <xdr:cNvPr id="480" name="楕円 479"/>
        <xdr:cNvSpPr/>
      </xdr:nvSpPr>
      <xdr:spPr>
        <a:xfrm>
          <a:off x="7810500" y="165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82966</xdr:rowOff>
    </xdr:from>
    <xdr:ext cx="534377" cy="259045"/>
    <xdr:sp macro="" textlink="">
      <xdr:nvSpPr>
        <xdr:cNvPr id="481" name="テキスト ボックス 480"/>
        <xdr:cNvSpPr txBox="1"/>
      </xdr:nvSpPr>
      <xdr:spPr>
        <a:xfrm>
          <a:off x="7594111" y="163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143920</xdr:rowOff>
    </xdr:from>
    <xdr:to>
      <xdr:col>36</xdr:col>
      <xdr:colOff>165100</xdr:colOff>
      <xdr:row>97</xdr:row>
      <xdr:rowOff>74070</xdr:rowOff>
    </xdr:to>
    <xdr:sp macro="" textlink="">
      <xdr:nvSpPr>
        <xdr:cNvPr id="482" name="楕円 481"/>
        <xdr:cNvSpPr/>
      </xdr:nvSpPr>
      <xdr:spPr>
        <a:xfrm>
          <a:off x="6921500" y="166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90597</xdr:rowOff>
    </xdr:from>
    <xdr:ext cx="534377" cy="259045"/>
    <xdr:sp macro="" textlink="">
      <xdr:nvSpPr>
        <xdr:cNvPr id="483" name="テキスト ボックス 482"/>
        <xdr:cNvSpPr txBox="1"/>
      </xdr:nvSpPr>
      <xdr:spPr>
        <a:xfrm>
          <a:off x="6705111" y="1637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21590</xdr:rowOff>
    </xdr:from>
    <xdr:to>
      <xdr:col>85</xdr:col>
      <xdr:colOff>127000</xdr:colOff>
      <xdr:row>36</xdr:row>
      <xdr:rowOff>27534</xdr:rowOff>
    </xdr:to>
    <xdr:cxnSp macro="">
      <xdr:nvCxnSpPr>
        <xdr:cNvPr id="512" name="直線コネクタ 511"/>
        <xdr:cNvCxnSpPr/>
      </xdr:nvCxnSpPr>
      <xdr:spPr>
        <a:xfrm flipV="1">
          <a:off x="15481300" y="6193790"/>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13" name="消防費平均値テキスト"/>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11360</xdr:rowOff>
    </xdr:from>
    <xdr:to>
      <xdr:col>81</xdr:col>
      <xdr:colOff>50800</xdr:colOff>
      <xdr:row>36</xdr:row>
      <xdr:rowOff>27534</xdr:rowOff>
    </xdr:to>
    <xdr:cxnSp macro="">
      <xdr:nvCxnSpPr>
        <xdr:cNvPr id="515" name="直線コネクタ 514"/>
        <xdr:cNvCxnSpPr/>
      </xdr:nvCxnSpPr>
      <xdr:spPr>
        <a:xfrm>
          <a:off x="14592300" y="6183560"/>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7" name="テキスト ボックス 516"/>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98666</xdr:rowOff>
    </xdr:from>
    <xdr:to>
      <xdr:col>76</xdr:col>
      <xdr:colOff>114300</xdr:colOff>
      <xdr:row>36</xdr:row>
      <xdr:rowOff>11360</xdr:rowOff>
    </xdr:to>
    <xdr:cxnSp macro="">
      <xdr:nvCxnSpPr>
        <xdr:cNvPr id="518" name="直線コネクタ 517"/>
        <xdr:cNvCxnSpPr/>
      </xdr:nvCxnSpPr>
      <xdr:spPr>
        <a:xfrm>
          <a:off x="13703300" y="6099416"/>
          <a:ext cx="889000" cy="8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124591</xdr:rowOff>
    </xdr:from>
    <xdr:ext cx="534377" cy="259045"/>
    <xdr:sp macro="" textlink="">
      <xdr:nvSpPr>
        <xdr:cNvPr id="520" name="テキスト ボックス 519"/>
        <xdr:cNvSpPr txBox="1"/>
      </xdr:nvSpPr>
      <xdr:spPr>
        <a:xfrm>
          <a:off x="14325111" y="62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98666</xdr:rowOff>
    </xdr:from>
    <xdr:to>
      <xdr:col>71</xdr:col>
      <xdr:colOff>177800</xdr:colOff>
      <xdr:row>36</xdr:row>
      <xdr:rowOff>50565</xdr:rowOff>
    </xdr:to>
    <xdr:cxnSp macro="">
      <xdr:nvCxnSpPr>
        <xdr:cNvPr id="521" name="直線コネクタ 520"/>
        <xdr:cNvCxnSpPr/>
      </xdr:nvCxnSpPr>
      <xdr:spPr>
        <a:xfrm flipV="1">
          <a:off x="12814300" y="6099416"/>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130592</xdr:rowOff>
    </xdr:from>
    <xdr:ext cx="534377" cy="259045"/>
    <xdr:sp macro="" textlink="">
      <xdr:nvSpPr>
        <xdr:cNvPr id="523" name="テキスト ボックス 522"/>
        <xdr:cNvSpPr txBox="1"/>
      </xdr:nvSpPr>
      <xdr:spPr>
        <a:xfrm>
          <a:off x="13436111" y="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149051</xdr:rowOff>
    </xdr:from>
    <xdr:ext cx="534377" cy="259045"/>
    <xdr:sp macro="" textlink="">
      <xdr:nvSpPr>
        <xdr:cNvPr id="525" name="テキスト ボックス 524"/>
        <xdr:cNvSpPr txBox="1"/>
      </xdr:nvSpPr>
      <xdr:spPr>
        <a:xfrm>
          <a:off x="12547111" y="63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142240</xdr:rowOff>
    </xdr:from>
    <xdr:to>
      <xdr:col>85</xdr:col>
      <xdr:colOff>177800</xdr:colOff>
      <xdr:row>36</xdr:row>
      <xdr:rowOff>72390</xdr:rowOff>
    </xdr:to>
    <xdr:sp macro="" textlink="">
      <xdr:nvSpPr>
        <xdr:cNvPr id="531" name="楕円 530"/>
        <xdr:cNvSpPr/>
      </xdr:nvSpPr>
      <xdr:spPr>
        <a:xfrm>
          <a:off x="162687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165117</xdr:rowOff>
    </xdr:from>
    <xdr:ext cx="534377" cy="259045"/>
    <xdr:sp macro="" textlink="">
      <xdr:nvSpPr>
        <xdr:cNvPr id="532" name="消防費該当値テキスト"/>
        <xdr:cNvSpPr txBox="1"/>
      </xdr:nvSpPr>
      <xdr:spPr>
        <a:xfrm>
          <a:off x="16370300" y="59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148184</xdr:rowOff>
    </xdr:from>
    <xdr:to>
      <xdr:col>81</xdr:col>
      <xdr:colOff>101600</xdr:colOff>
      <xdr:row>36</xdr:row>
      <xdr:rowOff>78334</xdr:rowOff>
    </xdr:to>
    <xdr:sp macro="" textlink="">
      <xdr:nvSpPr>
        <xdr:cNvPr id="533" name="楕円 532"/>
        <xdr:cNvSpPr/>
      </xdr:nvSpPr>
      <xdr:spPr>
        <a:xfrm>
          <a:off x="15430500" y="614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94861</xdr:rowOff>
    </xdr:from>
    <xdr:ext cx="534377" cy="259045"/>
    <xdr:sp macro="" textlink="">
      <xdr:nvSpPr>
        <xdr:cNvPr id="534" name="テキスト ボックス 533"/>
        <xdr:cNvSpPr txBox="1"/>
      </xdr:nvSpPr>
      <xdr:spPr>
        <a:xfrm>
          <a:off x="15214111" y="59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132010</xdr:rowOff>
    </xdr:from>
    <xdr:to>
      <xdr:col>76</xdr:col>
      <xdr:colOff>165100</xdr:colOff>
      <xdr:row>36</xdr:row>
      <xdr:rowOff>62160</xdr:rowOff>
    </xdr:to>
    <xdr:sp macro="" textlink="">
      <xdr:nvSpPr>
        <xdr:cNvPr id="535" name="楕円 534"/>
        <xdr:cNvSpPr/>
      </xdr:nvSpPr>
      <xdr:spPr>
        <a:xfrm>
          <a:off x="14541500" y="61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78687</xdr:rowOff>
    </xdr:from>
    <xdr:ext cx="534377" cy="259045"/>
    <xdr:sp macro="" textlink="">
      <xdr:nvSpPr>
        <xdr:cNvPr id="536" name="テキスト ボックス 535"/>
        <xdr:cNvSpPr txBox="1"/>
      </xdr:nvSpPr>
      <xdr:spPr>
        <a:xfrm>
          <a:off x="14325111" y="59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47866</xdr:rowOff>
    </xdr:from>
    <xdr:to>
      <xdr:col>72</xdr:col>
      <xdr:colOff>38100</xdr:colOff>
      <xdr:row>35</xdr:row>
      <xdr:rowOff>149466</xdr:rowOff>
    </xdr:to>
    <xdr:sp macro="" textlink="">
      <xdr:nvSpPr>
        <xdr:cNvPr id="537" name="楕円 536"/>
        <xdr:cNvSpPr/>
      </xdr:nvSpPr>
      <xdr:spPr>
        <a:xfrm>
          <a:off x="13652500" y="60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165993</xdr:rowOff>
    </xdr:from>
    <xdr:ext cx="534377" cy="259045"/>
    <xdr:sp macro="" textlink="">
      <xdr:nvSpPr>
        <xdr:cNvPr id="538" name="テキスト ボックス 537"/>
        <xdr:cNvSpPr txBox="1"/>
      </xdr:nvSpPr>
      <xdr:spPr>
        <a:xfrm>
          <a:off x="13436111" y="58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171215</xdr:rowOff>
    </xdr:from>
    <xdr:to>
      <xdr:col>67</xdr:col>
      <xdr:colOff>101600</xdr:colOff>
      <xdr:row>36</xdr:row>
      <xdr:rowOff>101365</xdr:rowOff>
    </xdr:to>
    <xdr:sp macro="" textlink="">
      <xdr:nvSpPr>
        <xdr:cNvPr id="539" name="楕円 538"/>
        <xdr:cNvSpPr/>
      </xdr:nvSpPr>
      <xdr:spPr>
        <a:xfrm>
          <a:off x="12763500" y="61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117892</xdr:rowOff>
    </xdr:from>
    <xdr:ext cx="534377" cy="259045"/>
    <xdr:sp macro="" textlink="">
      <xdr:nvSpPr>
        <xdr:cNvPr id="540" name="テキスト ボックス 539"/>
        <xdr:cNvSpPr txBox="1"/>
      </xdr:nvSpPr>
      <xdr:spPr>
        <a:xfrm>
          <a:off x="12547111" y="594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42101</xdr:rowOff>
    </xdr:from>
    <xdr:to>
      <xdr:col>85</xdr:col>
      <xdr:colOff>127000</xdr:colOff>
      <xdr:row>57</xdr:row>
      <xdr:rowOff>67842</xdr:rowOff>
    </xdr:to>
    <xdr:cxnSp macro="">
      <xdr:nvCxnSpPr>
        <xdr:cNvPr id="567" name="直線コネクタ 566"/>
        <xdr:cNvCxnSpPr/>
      </xdr:nvCxnSpPr>
      <xdr:spPr>
        <a:xfrm>
          <a:off x="15481300" y="9814751"/>
          <a:ext cx="838200" cy="2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42101</xdr:rowOff>
    </xdr:from>
    <xdr:to>
      <xdr:col>81</xdr:col>
      <xdr:colOff>50800</xdr:colOff>
      <xdr:row>57</xdr:row>
      <xdr:rowOff>92686</xdr:rowOff>
    </xdr:to>
    <xdr:cxnSp macro="">
      <xdr:nvCxnSpPr>
        <xdr:cNvPr id="570" name="直線コネクタ 569"/>
        <xdr:cNvCxnSpPr/>
      </xdr:nvCxnSpPr>
      <xdr:spPr>
        <a:xfrm flipV="1">
          <a:off x="14592300" y="9814751"/>
          <a:ext cx="889000" cy="5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92686</xdr:rowOff>
    </xdr:from>
    <xdr:to>
      <xdr:col>76</xdr:col>
      <xdr:colOff>114300</xdr:colOff>
      <xdr:row>57</xdr:row>
      <xdr:rowOff>129664</xdr:rowOff>
    </xdr:to>
    <xdr:cxnSp macro="">
      <xdr:nvCxnSpPr>
        <xdr:cNvPr id="573" name="直線コネクタ 572"/>
        <xdr:cNvCxnSpPr/>
      </xdr:nvCxnSpPr>
      <xdr:spPr>
        <a:xfrm flipV="1">
          <a:off x="13703300" y="9865336"/>
          <a:ext cx="889000" cy="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128375</xdr:rowOff>
    </xdr:from>
    <xdr:to>
      <xdr:col>71</xdr:col>
      <xdr:colOff>177800</xdr:colOff>
      <xdr:row>57</xdr:row>
      <xdr:rowOff>129664</xdr:rowOff>
    </xdr:to>
    <xdr:cxnSp macro="">
      <xdr:nvCxnSpPr>
        <xdr:cNvPr id="576" name="直線コネクタ 575"/>
        <xdr:cNvCxnSpPr/>
      </xdr:nvCxnSpPr>
      <xdr:spPr>
        <a:xfrm>
          <a:off x="12814300" y="9901025"/>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17042</xdr:rowOff>
    </xdr:from>
    <xdr:to>
      <xdr:col>85</xdr:col>
      <xdr:colOff>177800</xdr:colOff>
      <xdr:row>57</xdr:row>
      <xdr:rowOff>118642</xdr:rowOff>
    </xdr:to>
    <xdr:sp macro="" textlink="">
      <xdr:nvSpPr>
        <xdr:cNvPr id="586" name="楕円 585"/>
        <xdr:cNvSpPr/>
      </xdr:nvSpPr>
      <xdr:spPr>
        <a:xfrm>
          <a:off x="16268700" y="97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116792</xdr:rowOff>
    </xdr:from>
    <xdr:ext cx="534377" cy="259045"/>
    <xdr:sp macro="" textlink="">
      <xdr:nvSpPr>
        <xdr:cNvPr id="587" name="教育費該当値テキスト"/>
        <xdr:cNvSpPr txBox="1"/>
      </xdr:nvSpPr>
      <xdr:spPr>
        <a:xfrm>
          <a:off x="16370300" y="97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162751</xdr:rowOff>
    </xdr:from>
    <xdr:to>
      <xdr:col>81</xdr:col>
      <xdr:colOff>101600</xdr:colOff>
      <xdr:row>57</xdr:row>
      <xdr:rowOff>92901</xdr:rowOff>
    </xdr:to>
    <xdr:sp macro="" textlink="">
      <xdr:nvSpPr>
        <xdr:cNvPr id="588" name="楕円 587"/>
        <xdr:cNvSpPr/>
      </xdr:nvSpPr>
      <xdr:spPr>
        <a:xfrm>
          <a:off x="15430500" y="97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84028</xdr:rowOff>
    </xdr:from>
    <xdr:ext cx="534377" cy="259045"/>
    <xdr:sp macro="" textlink="">
      <xdr:nvSpPr>
        <xdr:cNvPr id="589" name="テキスト ボックス 588"/>
        <xdr:cNvSpPr txBox="1"/>
      </xdr:nvSpPr>
      <xdr:spPr>
        <a:xfrm>
          <a:off x="15214111" y="98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41886</xdr:rowOff>
    </xdr:from>
    <xdr:to>
      <xdr:col>76</xdr:col>
      <xdr:colOff>165100</xdr:colOff>
      <xdr:row>57</xdr:row>
      <xdr:rowOff>143486</xdr:rowOff>
    </xdr:to>
    <xdr:sp macro="" textlink="">
      <xdr:nvSpPr>
        <xdr:cNvPr id="590" name="楕円 589"/>
        <xdr:cNvSpPr/>
      </xdr:nvSpPr>
      <xdr:spPr>
        <a:xfrm>
          <a:off x="14541500" y="98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134613</xdr:rowOff>
    </xdr:from>
    <xdr:ext cx="534377" cy="259045"/>
    <xdr:sp macro="" textlink="">
      <xdr:nvSpPr>
        <xdr:cNvPr id="591" name="テキスト ボックス 590"/>
        <xdr:cNvSpPr txBox="1"/>
      </xdr:nvSpPr>
      <xdr:spPr>
        <a:xfrm>
          <a:off x="14325111" y="990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78864</xdr:rowOff>
    </xdr:from>
    <xdr:to>
      <xdr:col>72</xdr:col>
      <xdr:colOff>38100</xdr:colOff>
      <xdr:row>58</xdr:row>
      <xdr:rowOff>9014</xdr:rowOff>
    </xdr:to>
    <xdr:sp macro="" textlink="">
      <xdr:nvSpPr>
        <xdr:cNvPr id="592" name="楕円 591"/>
        <xdr:cNvSpPr/>
      </xdr:nvSpPr>
      <xdr:spPr>
        <a:xfrm>
          <a:off x="13652500" y="98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xdr:rowOff>
    </xdr:from>
    <xdr:ext cx="534377" cy="259045"/>
    <xdr:sp macro="" textlink="">
      <xdr:nvSpPr>
        <xdr:cNvPr id="593" name="テキスト ボックス 592"/>
        <xdr:cNvSpPr txBox="1"/>
      </xdr:nvSpPr>
      <xdr:spPr>
        <a:xfrm>
          <a:off x="13436111" y="99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77575</xdr:rowOff>
    </xdr:from>
    <xdr:to>
      <xdr:col>67</xdr:col>
      <xdr:colOff>101600</xdr:colOff>
      <xdr:row>58</xdr:row>
      <xdr:rowOff>7725</xdr:rowOff>
    </xdr:to>
    <xdr:sp macro="" textlink="">
      <xdr:nvSpPr>
        <xdr:cNvPr id="594" name="楕円 593"/>
        <xdr:cNvSpPr/>
      </xdr:nvSpPr>
      <xdr:spPr>
        <a:xfrm>
          <a:off x="12763500" y="98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170302</xdr:rowOff>
    </xdr:from>
    <xdr:ext cx="534377" cy="259045"/>
    <xdr:sp macro="" textlink="">
      <xdr:nvSpPr>
        <xdr:cNvPr id="595" name="テキスト ボックス 594"/>
        <xdr:cNvSpPr txBox="1"/>
      </xdr:nvSpPr>
      <xdr:spPr>
        <a:xfrm>
          <a:off x="12547111" y="99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136409</xdr:rowOff>
    </xdr:from>
    <xdr:to>
      <xdr:col>85</xdr:col>
      <xdr:colOff>127000</xdr:colOff>
      <xdr:row>97</xdr:row>
      <xdr:rowOff>139050</xdr:rowOff>
    </xdr:to>
    <xdr:cxnSp macro="">
      <xdr:nvCxnSpPr>
        <xdr:cNvPr id="679" name="直線コネクタ 678"/>
        <xdr:cNvCxnSpPr/>
      </xdr:nvCxnSpPr>
      <xdr:spPr>
        <a:xfrm flipV="1">
          <a:off x="15481300" y="16767059"/>
          <a:ext cx="8382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139050</xdr:rowOff>
    </xdr:from>
    <xdr:to>
      <xdr:col>81</xdr:col>
      <xdr:colOff>50800</xdr:colOff>
      <xdr:row>97</xdr:row>
      <xdr:rowOff>141525</xdr:rowOff>
    </xdr:to>
    <xdr:cxnSp macro="">
      <xdr:nvCxnSpPr>
        <xdr:cNvPr id="682" name="直線コネクタ 681"/>
        <xdr:cNvCxnSpPr/>
      </xdr:nvCxnSpPr>
      <xdr:spPr>
        <a:xfrm flipV="1">
          <a:off x="14592300" y="16769700"/>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141250</xdr:rowOff>
    </xdr:from>
    <xdr:to>
      <xdr:col>76</xdr:col>
      <xdr:colOff>114300</xdr:colOff>
      <xdr:row>97</xdr:row>
      <xdr:rowOff>141525</xdr:rowOff>
    </xdr:to>
    <xdr:cxnSp macro="">
      <xdr:nvCxnSpPr>
        <xdr:cNvPr id="685" name="直線コネクタ 684"/>
        <xdr:cNvCxnSpPr/>
      </xdr:nvCxnSpPr>
      <xdr:spPr>
        <a:xfrm>
          <a:off x="13703300" y="1677190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123140</xdr:rowOff>
    </xdr:from>
    <xdr:to>
      <xdr:col>71</xdr:col>
      <xdr:colOff>177800</xdr:colOff>
      <xdr:row>97</xdr:row>
      <xdr:rowOff>141250</xdr:rowOff>
    </xdr:to>
    <xdr:cxnSp macro="">
      <xdr:nvCxnSpPr>
        <xdr:cNvPr id="688" name="直線コネクタ 687"/>
        <xdr:cNvCxnSpPr/>
      </xdr:nvCxnSpPr>
      <xdr:spPr>
        <a:xfrm>
          <a:off x="12814300" y="16753790"/>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85609</xdr:rowOff>
    </xdr:from>
    <xdr:to>
      <xdr:col>85</xdr:col>
      <xdr:colOff>177800</xdr:colOff>
      <xdr:row>98</xdr:row>
      <xdr:rowOff>15759</xdr:rowOff>
    </xdr:to>
    <xdr:sp macro="" textlink="">
      <xdr:nvSpPr>
        <xdr:cNvPr id="698" name="楕円 697"/>
        <xdr:cNvSpPr/>
      </xdr:nvSpPr>
      <xdr:spPr>
        <a:xfrm>
          <a:off x="16268700" y="1671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536</xdr:rowOff>
    </xdr:from>
    <xdr:ext cx="534377" cy="259045"/>
    <xdr:sp macro="" textlink="">
      <xdr:nvSpPr>
        <xdr:cNvPr id="699" name="公債費該当値テキスト"/>
        <xdr:cNvSpPr txBox="1"/>
      </xdr:nvSpPr>
      <xdr:spPr>
        <a:xfrm>
          <a:off x="16370300"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88250</xdr:rowOff>
    </xdr:from>
    <xdr:to>
      <xdr:col>81</xdr:col>
      <xdr:colOff>101600</xdr:colOff>
      <xdr:row>98</xdr:row>
      <xdr:rowOff>18400</xdr:rowOff>
    </xdr:to>
    <xdr:sp macro="" textlink="">
      <xdr:nvSpPr>
        <xdr:cNvPr id="700" name="楕円 699"/>
        <xdr:cNvSpPr/>
      </xdr:nvSpPr>
      <xdr:spPr>
        <a:xfrm>
          <a:off x="15430500" y="167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9527</xdr:rowOff>
    </xdr:from>
    <xdr:ext cx="534377" cy="259045"/>
    <xdr:sp macro="" textlink="">
      <xdr:nvSpPr>
        <xdr:cNvPr id="701" name="テキスト ボックス 700"/>
        <xdr:cNvSpPr txBox="1"/>
      </xdr:nvSpPr>
      <xdr:spPr>
        <a:xfrm>
          <a:off x="15214111" y="168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90725</xdr:rowOff>
    </xdr:from>
    <xdr:to>
      <xdr:col>76</xdr:col>
      <xdr:colOff>165100</xdr:colOff>
      <xdr:row>98</xdr:row>
      <xdr:rowOff>20875</xdr:rowOff>
    </xdr:to>
    <xdr:sp macro="" textlink="">
      <xdr:nvSpPr>
        <xdr:cNvPr id="702" name="楕円 701"/>
        <xdr:cNvSpPr/>
      </xdr:nvSpPr>
      <xdr:spPr>
        <a:xfrm>
          <a:off x="14541500" y="167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12002</xdr:rowOff>
    </xdr:from>
    <xdr:ext cx="534377" cy="259045"/>
    <xdr:sp macro="" textlink="">
      <xdr:nvSpPr>
        <xdr:cNvPr id="703" name="テキスト ボックス 702"/>
        <xdr:cNvSpPr txBox="1"/>
      </xdr:nvSpPr>
      <xdr:spPr>
        <a:xfrm>
          <a:off x="14325111" y="168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90450</xdr:rowOff>
    </xdr:from>
    <xdr:to>
      <xdr:col>72</xdr:col>
      <xdr:colOff>38100</xdr:colOff>
      <xdr:row>98</xdr:row>
      <xdr:rowOff>20600</xdr:rowOff>
    </xdr:to>
    <xdr:sp macro="" textlink="">
      <xdr:nvSpPr>
        <xdr:cNvPr id="704" name="楕円 703"/>
        <xdr:cNvSpPr/>
      </xdr:nvSpPr>
      <xdr:spPr>
        <a:xfrm>
          <a:off x="13652500" y="16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11727</xdr:rowOff>
    </xdr:from>
    <xdr:ext cx="534377" cy="259045"/>
    <xdr:sp macro="" textlink="">
      <xdr:nvSpPr>
        <xdr:cNvPr id="705" name="テキスト ボックス 704"/>
        <xdr:cNvSpPr txBox="1"/>
      </xdr:nvSpPr>
      <xdr:spPr>
        <a:xfrm>
          <a:off x="13436111" y="168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72340</xdr:rowOff>
    </xdr:from>
    <xdr:to>
      <xdr:col>67</xdr:col>
      <xdr:colOff>101600</xdr:colOff>
      <xdr:row>98</xdr:row>
      <xdr:rowOff>2490</xdr:rowOff>
    </xdr:to>
    <xdr:sp macro="" textlink="">
      <xdr:nvSpPr>
        <xdr:cNvPr id="706" name="楕円 705"/>
        <xdr:cNvSpPr/>
      </xdr:nvSpPr>
      <xdr:spPr>
        <a:xfrm>
          <a:off x="12763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165067</xdr:rowOff>
    </xdr:from>
    <xdr:ext cx="534377" cy="259045"/>
    <xdr:sp macro="" textlink="">
      <xdr:nvSpPr>
        <xdr:cNvPr id="707" name="テキスト ボックス 706"/>
        <xdr:cNvSpPr txBox="1"/>
      </xdr:nvSpPr>
      <xdr:spPr>
        <a:xfrm>
          <a:off x="12547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増加</a:t>
          </a:r>
          <a:r>
            <a:rPr kumimoji="1" lang="ja-JP" altLang="ja-JP" sz="1100">
              <a:solidFill>
                <a:schemeClr val="dk1"/>
              </a:solidFill>
              <a:effectLst/>
              <a:latin typeface="+mn-lt"/>
              <a:ea typeface="+mn-ea"/>
              <a:cs typeface="+mn-cs"/>
            </a:rPr>
            <a:t>率の大きい経費の要因として、総務費はふるさと納税関係経費の</a:t>
          </a:r>
          <a:r>
            <a:rPr kumimoji="1" lang="ja-JP" altLang="en-US" sz="1100">
              <a:solidFill>
                <a:schemeClr val="dk1"/>
              </a:solidFill>
              <a:effectLst/>
              <a:latin typeface="+mn-lt"/>
              <a:ea typeface="+mn-ea"/>
              <a:cs typeface="+mn-cs"/>
            </a:rPr>
            <a:t>増加はあったが、令和２年度新型コロナウイルス感染症対応地方創生臨時交付金事業や特別定額給付金事業の減少により減</a:t>
          </a:r>
          <a:r>
            <a:rPr kumimoji="1" lang="ja-JP" altLang="ja-JP" sz="1100">
              <a:solidFill>
                <a:schemeClr val="dk1"/>
              </a:solidFill>
              <a:effectLst/>
              <a:latin typeface="+mn-lt"/>
              <a:ea typeface="+mn-ea"/>
              <a:cs typeface="+mn-cs"/>
            </a:rPr>
            <a:t>、民生費は福祉サービス費等の増加により増</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衛生費は新型コロナウイルスに係る予防接種費や接種体制確保事業費の増加により増、土木費は橋りょう補修整備事業等の投資的経費や公共下水道特別会計繰出金の増加により増となっている。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実質収支額・実質単年度収支ともに増加し、どちらもプラスとなった。理由としては、基金積立額の増加や普通交付税の再算定によるものである。</a:t>
          </a:r>
        </a:p>
        <a:p>
          <a:r>
            <a:rPr kumimoji="1" lang="ja-JP" altLang="en-US" sz="1400">
              <a:latin typeface="ＭＳ ゴシック" pitchFamily="49" charset="-128"/>
              <a:ea typeface="ＭＳ ゴシック" pitchFamily="49" charset="-128"/>
            </a:rPr>
            <a:t>　前年度に比べると財政調整基金残高は増加したが、依然として低水準であるため、今後も基金残高の増加に努めていく。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赤字に転じた国民健康保険特別会計は、少しずつ赤字が改善してきており、会計年度ではなく給付ベースでの収支を見た場合、令和２年度では赤字とはなっておらず、令和３年度において会計年度ベースで黒字決算となった。</a:t>
          </a:r>
        </a:p>
        <a:p>
          <a:r>
            <a:rPr kumimoji="1" lang="ja-JP" altLang="en-US" sz="1400">
              <a:latin typeface="ＭＳ ゴシック" pitchFamily="49" charset="-128"/>
              <a:ea typeface="ＭＳ ゴシック" pitchFamily="49" charset="-128"/>
            </a:rPr>
            <a:t>　今後においても、他の会計も含め適正な財政運営に努める。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087_&#20313;&#24066;&#30010;_2021(2&#22238;&#30446;)&#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81</v>
          </cell>
          <cell r="BQ51"/>
          <cell r="BR51"/>
          <cell r="BS51"/>
          <cell r="BT51"/>
          <cell r="BU51"/>
          <cell r="BV51"/>
          <cell r="BW51"/>
          <cell r="BX51">
            <v>82.6</v>
          </cell>
          <cell r="BY51"/>
          <cell r="BZ51"/>
          <cell r="CA51"/>
          <cell r="CB51"/>
          <cell r="CC51"/>
          <cell r="CD51"/>
          <cell r="CE51"/>
          <cell r="CF51">
            <v>69.2</v>
          </cell>
          <cell r="CG51"/>
          <cell r="CH51"/>
          <cell r="CI51"/>
          <cell r="CJ51"/>
          <cell r="CK51"/>
          <cell r="CL51"/>
          <cell r="CM51"/>
          <cell r="CN51">
            <v>47.6</v>
          </cell>
          <cell r="CO51"/>
          <cell r="CP51"/>
          <cell r="CQ51"/>
          <cell r="CR51"/>
          <cell r="CS51"/>
          <cell r="CT51"/>
          <cell r="CU51"/>
          <cell r="CV51">
            <v>26.4</v>
          </cell>
          <cell r="CW51"/>
          <cell r="CX51"/>
          <cell r="CY51"/>
          <cell r="CZ51"/>
          <cell r="DA51"/>
          <cell r="DB51"/>
          <cell r="DC51"/>
        </row>
        <row r="53">
          <cell r="BP53">
            <v>68.599999999999994</v>
          </cell>
          <cell r="BQ53"/>
          <cell r="BR53"/>
          <cell r="BS53"/>
          <cell r="BT53"/>
          <cell r="BU53"/>
          <cell r="BV53"/>
          <cell r="BW53"/>
          <cell r="BX53">
            <v>70.400000000000006</v>
          </cell>
          <cell r="BY53"/>
          <cell r="BZ53"/>
          <cell r="CA53"/>
          <cell r="CB53"/>
          <cell r="CC53"/>
          <cell r="CD53"/>
          <cell r="CE53"/>
          <cell r="CF53">
            <v>72.099999999999994</v>
          </cell>
          <cell r="CG53"/>
          <cell r="CH53"/>
          <cell r="CI53"/>
          <cell r="CJ53"/>
          <cell r="CK53"/>
          <cell r="CL53"/>
          <cell r="CM53"/>
          <cell r="CN53">
            <v>73.8</v>
          </cell>
          <cell r="CO53"/>
          <cell r="CP53"/>
          <cell r="CQ53"/>
          <cell r="CR53"/>
          <cell r="CS53"/>
          <cell r="CT53"/>
          <cell r="CU53"/>
          <cell r="CV53">
            <v>74.900000000000006</v>
          </cell>
          <cell r="CW53"/>
          <cell r="CX53"/>
          <cell r="CY53"/>
          <cell r="CZ53"/>
          <cell r="DA53"/>
          <cell r="DB53"/>
          <cell r="DC53"/>
        </row>
        <row r="55">
          <cell r="AN55" t="str">
            <v>類似団体内平均値</v>
          </cell>
          <cell r="BP55">
            <v>28.5</v>
          </cell>
          <cell r="BQ55"/>
          <cell r="BR55"/>
          <cell r="BS55"/>
          <cell r="BT55"/>
          <cell r="BU55"/>
          <cell r="BV55"/>
          <cell r="BW55"/>
          <cell r="BX55">
            <v>20.5</v>
          </cell>
          <cell r="BY55"/>
          <cell r="BZ55"/>
          <cell r="CA55"/>
          <cell r="CB55"/>
          <cell r="CC55"/>
          <cell r="CD55"/>
          <cell r="CE55"/>
          <cell r="CF55">
            <v>21.4</v>
          </cell>
          <cell r="CG55"/>
          <cell r="CH55"/>
          <cell r="CI55"/>
          <cell r="CJ55"/>
          <cell r="CK55"/>
          <cell r="CL55"/>
          <cell r="CM55"/>
          <cell r="CN55">
            <v>12.8</v>
          </cell>
          <cell r="CO55"/>
          <cell r="CP55"/>
          <cell r="CQ55"/>
          <cell r="CR55"/>
          <cell r="CS55"/>
          <cell r="CT55"/>
          <cell r="CU55"/>
          <cell r="CV55">
            <v>0</v>
          </cell>
          <cell r="CW55"/>
          <cell r="CX55"/>
          <cell r="CY55"/>
          <cell r="CZ55"/>
          <cell r="DA55"/>
          <cell r="DB55"/>
          <cell r="DC55"/>
        </row>
        <row r="57">
          <cell r="BP57">
            <v>59.7</v>
          </cell>
          <cell r="BQ57"/>
          <cell r="BR57"/>
          <cell r="BS57"/>
          <cell r="BT57"/>
          <cell r="BU57"/>
          <cell r="BV57"/>
          <cell r="BW57"/>
          <cell r="BX57">
            <v>60.3</v>
          </cell>
          <cell r="BY57"/>
          <cell r="BZ57"/>
          <cell r="CA57"/>
          <cell r="CB57"/>
          <cell r="CC57"/>
          <cell r="CD57"/>
          <cell r="CE57"/>
          <cell r="CF57">
            <v>60.5</v>
          </cell>
          <cell r="CG57"/>
          <cell r="CH57"/>
          <cell r="CI57"/>
          <cell r="CJ57"/>
          <cell r="CK57"/>
          <cell r="CL57"/>
          <cell r="CM57"/>
          <cell r="CN57">
            <v>61.2</v>
          </cell>
          <cell r="CO57"/>
          <cell r="CP57"/>
          <cell r="CQ57"/>
          <cell r="CR57"/>
          <cell r="CS57"/>
          <cell r="CT57"/>
          <cell r="CU57"/>
          <cell r="CV57">
            <v>62.8</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v>81</v>
          </cell>
          <cell r="BQ73"/>
          <cell r="BR73"/>
          <cell r="BS73"/>
          <cell r="BT73"/>
          <cell r="BU73"/>
          <cell r="BV73"/>
          <cell r="BW73"/>
          <cell r="BX73">
            <v>82.6</v>
          </cell>
          <cell r="BY73"/>
          <cell r="BZ73"/>
          <cell r="CA73"/>
          <cell r="CB73"/>
          <cell r="CC73"/>
          <cell r="CD73"/>
          <cell r="CE73"/>
          <cell r="CF73">
            <v>69.2</v>
          </cell>
          <cell r="CG73"/>
          <cell r="CH73"/>
          <cell r="CI73"/>
          <cell r="CJ73"/>
          <cell r="CK73"/>
          <cell r="CL73"/>
          <cell r="CM73"/>
          <cell r="CN73">
            <v>47.6</v>
          </cell>
          <cell r="CO73"/>
          <cell r="CP73"/>
          <cell r="CQ73"/>
          <cell r="CR73"/>
          <cell r="CS73"/>
          <cell r="CT73"/>
          <cell r="CU73"/>
          <cell r="CV73">
            <v>26.4</v>
          </cell>
          <cell r="CW73"/>
          <cell r="CX73"/>
          <cell r="CY73"/>
          <cell r="CZ73"/>
          <cell r="DA73"/>
          <cell r="DB73"/>
          <cell r="DC73"/>
        </row>
        <row r="75">
          <cell r="BP75">
            <v>10.3</v>
          </cell>
          <cell r="BQ75"/>
          <cell r="BR75"/>
          <cell r="BS75"/>
          <cell r="BT75"/>
          <cell r="BU75"/>
          <cell r="BV75"/>
          <cell r="BW75"/>
          <cell r="BX75">
            <v>9.9</v>
          </cell>
          <cell r="BY75"/>
          <cell r="BZ75"/>
          <cell r="CA75"/>
          <cell r="CB75"/>
          <cell r="CC75"/>
          <cell r="CD75"/>
          <cell r="CE75"/>
          <cell r="CF75">
            <v>8.6</v>
          </cell>
          <cell r="CG75"/>
          <cell r="CH75"/>
          <cell r="CI75"/>
          <cell r="CJ75"/>
          <cell r="CK75"/>
          <cell r="CL75"/>
          <cell r="CM75"/>
          <cell r="CN75">
            <v>7.1</v>
          </cell>
          <cell r="CO75"/>
          <cell r="CP75"/>
          <cell r="CQ75"/>
          <cell r="CR75"/>
          <cell r="CS75"/>
          <cell r="CT75"/>
          <cell r="CU75"/>
          <cell r="CV75">
            <v>5.9</v>
          </cell>
          <cell r="CW75"/>
          <cell r="CX75"/>
          <cell r="CY75"/>
          <cell r="CZ75"/>
          <cell r="DA75"/>
          <cell r="DB75"/>
          <cell r="DC75"/>
        </row>
        <row r="77">
          <cell r="AN77" t="str">
            <v>類似団体内平均値</v>
          </cell>
          <cell r="BP77">
            <v>28.5</v>
          </cell>
          <cell r="BQ77"/>
          <cell r="BR77"/>
          <cell r="BS77"/>
          <cell r="BT77"/>
          <cell r="BU77"/>
          <cell r="BV77"/>
          <cell r="BW77"/>
          <cell r="BX77">
            <v>20.5</v>
          </cell>
          <cell r="BY77"/>
          <cell r="BZ77"/>
          <cell r="CA77"/>
          <cell r="CB77"/>
          <cell r="CC77"/>
          <cell r="CD77"/>
          <cell r="CE77"/>
          <cell r="CF77">
            <v>21.4</v>
          </cell>
          <cell r="CG77"/>
          <cell r="CH77"/>
          <cell r="CI77"/>
          <cell r="CJ77"/>
          <cell r="CK77"/>
          <cell r="CL77"/>
          <cell r="CM77"/>
          <cell r="CN77">
            <v>12.8</v>
          </cell>
          <cell r="CO77"/>
          <cell r="CP77"/>
          <cell r="CQ77"/>
          <cell r="CR77"/>
          <cell r="CS77"/>
          <cell r="CT77"/>
          <cell r="CU77"/>
          <cell r="CV77">
            <v>0</v>
          </cell>
          <cell r="CW77"/>
          <cell r="CX77"/>
          <cell r="CY77"/>
          <cell r="CZ77"/>
          <cell r="DA77"/>
          <cell r="DB77"/>
          <cell r="DC77"/>
        </row>
        <row r="79">
          <cell r="BP79">
            <v>8</v>
          </cell>
          <cell r="BQ79"/>
          <cell r="BR79"/>
          <cell r="BS79"/>
          <cell r="BT79"/>
          <cell r="BU79"/>
          <cell r="BV79"/>
          <cell r="BW79"/>
          <cell r="BX79">
            <v>7.9</v>
          </cell>
          <cell r="BY79"/>
          <cell r="BZ79"/>
          <cell r="CA79"/>
          <cell r="CB79"/>
          <cell r="CC79"/>
          <cell r="CD79"/>
          <cell r="CE79"/>
          <cell r="CF79">
            <v>7.7</v>
          </cell>
          <cell r="CG79"/>
          <cell r="CH79"/>
          <cell r="CI79"/>
          <cell r="CJ79"/>
          <cell r="CK79"/>
          <cell r="CL79"/>
          <cell r="CM79"/>
          <cell r="CN79">
            <v>7.3</v>
          </cell>
          <cell r="CO79"/>
          <cell r="CP79"/>
          <cell r="CQ79"/>
          <cell r="CR79"/>
          <cell r="CS79"/>
          <cell r="CT79"/>
          <cell r="CU79"/>
          <cell r="CV79">
            <v>7.2</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75" thickBot="1">
      <c r="B2" s="179" t="s">
        <v>81</v>
      </c>
      <c r="C2" s="179"/>
      <c r="D2" s="180"/>
    </row>
    <row r="3" spans="1:119" ht="18.75" customHeight="1" thickBot="1">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12233655</v>
      </c>
      <c r="BO4" s="412"/>
      <c r="BP4" s="412"/>
      <c r="BQ4" s="412"/>
      <c r="BR4" s="412"/>
      <c r="BS4" s="412"/>
      <c r="BT4" s="412"/>
      <c r="BU4" s="413"/>
      <c r="BV4" s="411">
        <v>11865615</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8</v>
      </c>
      <c r="CU4" s="418"/>
      <c r="CV4" s="418"/>
      <c r="CW4" s="418"/>
      <c r="CX4" s="418"/>
      <c r="CY4" s="418"/>
      <c r="CZ4" s="418"/>
      <c r="DA4" s="419"/>
      <c r="DB4" s="417">
        <v>4.9000000000000004</v>
      </c>
      <c r="DC4" s="418"/>
      <c r="DD4" s="418"/>
      <c r="DE4" s="418"/>
      <c r="DF4" s="418"/>
      <c r="DG4" s="418"/>
      <c r="DH4" s="418"/>
      <c r="DI4" s="419"/>
    </row>
    <row r="5" spans="1:119" ht="18.75" customHeight="1">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11736001</v>
      </c>
      <c r="BO5" s="449"/>
      <c r="BP5" s="449"/>
      <c r="BQ5" s="449"/>
      <c r="BR5" s="449"/>
      <c r="BS5" s="449"/>
      <c r="BT5" s="449"/>
      <c r="BU5" s="450"/>
      <c r="BV5" s="448">
        <v>11569145</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84.4</v>
      </c>
      <c r="CU5" s="446"/>
      <c r="CV5" s="446"/>
      <c r="CW5" s="446"/>
      <c r="CX5" s="446"/>
      <c r="CY5" s="446"/>
      <c r="CZ5" s="446"/>
      <c r="DA5" s="447"/>
      <c r="DB5" s="445">
        <v>90.7</v>
      </c>
      <c r="DC5" s="446"/>
      <c r="DD5" s="446"/>
      <c r="DE5" s="446"/>
      <c r="DF5" s="446"/>
      <c r="DG5" s="446"/>
      <c r="DH5" s="446"/>
      <c r="DI5" s="447"/>
    </row>
    <row r="6" spans="1:119" ht="18.75" customHeight="1">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102</v>
      </c>
      <c r="AV6" s="481"/>
      <c r="AW6" s="481"/>
      <c r="AX6" s="481"/>
      <c r="AY6" s="482" t="s">
        <v>103</v>
      </c>
      <c r="AZ6" s="483"/>
      <c r="BA6" s="483"/>
      <c r="BB6" s="483"/>
      <c r="BC6" s="483"/>
      <c r="BD6" s="483"/>
      <c r="BE6" s="483"/>
      <c r="BF6" s="483"/>
      <c r="BG6" s="483"/>
      <c r="BH6" s="483"/>
      <c r="BI6" s="483"/>
      <c r="BJ6" s="483"/>
      <c r="BK6" s="483"/>
      <c r="BL6" s="483"/>
      <c r="BM6" s="484"/>
      <c r="BN6" s="448">
        <v>497654</v>
      </c>
      <c r="BO6" s="449"/>
      <c r="BP6" s="449"/>
      <c r="BQ6" s="449"/>
      <c r="BR6" s="449"/>
      <c r="BS6" s="449"/>
      <c r="BT6" s="449"/>
      <c r="BU6" s="450"/>
      <c r="BV6" s="448">
        <v>296470</v>
      </c>
      <c r="BW6" s="449"/>
      <c r="BX6" s="449"/>
      <c r="BY6" s="449"/>
      <c r="BZ6" s="449"/>
      <c r="CA6" s="449"/>
      <c r="CB6" s="449"/>
      <c r="CC6" s="450"/>
      <c r="CD6" s="451" t="s">
        <v>104</v>
      </c>
      <c r="CE6" s="452"/>
      <c r="CF6" s="452"/>
      <c r="CG6" s="452"/>
      <c r="CH6" s="452"/>
      <c r="CI6" s="452"/>
      <c r="CJ6" s="452"/>
      <c r="CK6" s="452"/>
      <c r="CL6" s="452"/>
      <c r="CM6" s="452"/>
      <c r="CN6" s="452"/>
      <c r="CO6" s="452"/>
      <c r="CP6" s="452"/>
      <c r="CQ6" s="452"/>
      <c r="CR6" s="452"/>
      <c r="CS6" s="453"/>
      <c r="CT6" s="485">
        <v>87</v>
      </c>
      <c r="CU6" s="486"/>
      <c r="CV6" s="486"/>
      <c r="CW6" s="486"/>
      <c r="CX6" s="486"/>
      <c r="CY6" s="486"/>
      <c r="CZ6" s="486"/>
      <c r="DA6" s="487"/>
      <c r="DB6" s="485">
        <v>93.9</v>
      </c>
      <c r="DC6" s="486"/>
      <c r="DD6" s="486"/>
      <c r="DE6" s="486"/>
      <c r="DF6" s="486"/>
      <c r="DG6" s="486"/>
      <c r="DH6" s="486"/>
      <c r="DI6" s="487"/>
    </row>
    <row r="7" spans="1:119" ht="18.75" customHeight="1">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105</v>
      </c>
      <c r="AN7" s="478"/>
      <c r="AO7" s="478"/>
      <c r="AP7" s="478"/>
      <c r="AQ7" s="478"/>
      <c r="AR7" s="478"/>
      <c r="AS7" s="478"/>
      <c r="AT7" s="479"/>
      <c r="AU7" s="480" t="s">
        <v>102</v>
      </c>
      <c r="AV7" s="481"/>
      <c r="AW7" s="481"/>
      <c r="AX7" s="481"/>
      <c r="AY7" s="482" t="s">
        <v>106</v>
      </c>
      <c r="AZ7" s="483"/>
      <c r="BA7" s="483"/>
      <c r="BB7" s="483"/>
      <c r="BC7" s="483"/>
      <c r="BD7" s="483"/>
      <c r="BE7" s="483"/>
      <c r="BF7" s="483"/>
      <c r="BG7" s="483"/>
      <c r="BH7" s="483"/>
      <c r="BI7" s="483"/>
      <c r="BJ7" s="483"/>
      <c r="BK7" s="483"/>
      <c r="BL7" s="483"/>
      <c r="BM7" s="484"/>
      <c r="BN7" s="448">
        <v>8000</v>
      </c>
      <c r="BO7" s="449"/>
      <c r="BP7" s="449"/>
      <c r="BQ7" s="449"/>
      <c r="BR7" s="449"/>
      <c r="BS7" s="449"/>
      <c r="BT7" s="449"/>
      <c r="BU7" s="450"/>
      <c r="BV7" s="448">
        <v>16451</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6130696</v>
      </c>
      <c r="CU7" s="449"/>
      <c r="CV7" s="449"/>
      <c r="CW7" s="449"/>
      <c r="CX7" s="449"/>
      <c r="CY7" s="449"/>
      <c r="CZ7" s="449"/>
      <c r="DA7" s="450"/>
      <c r="DB7" s="448">
        <v>5768031</v>
      </c>
      <c r="DC7" s="449"/>
      <c r="DD7" s="449"/>
      <c r="DE7" s="449"/>
      <c r="DF7" s="449"/>
      <c r="DG7" s="449"/>
      <c r="DH7" s="449"/>
      <c r="DI7" s="450"/>
    </row>
    <row r="8" spans="1:119" ht="18.75" customHeight="1" thickBot="1">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102</v>
      </c>
      <c r="AV8" s="481"/>
      <c r="AW8" s="481"/>
      <c r="AX8" s="481"/>
      <c r="AY8" s="482" t="s">
        <v>109</v>
      </c>
      <c r="AZ8" s="483"/>
      <c r="BA8" s="483"/>
      <c r="BB8" s="483"/>
      <c r="BC8" s="483"/>
      <c r="BD8" s="483"/>
      <c r="BE8" s="483"/>
      <c r="BF8" s="483"/>
      <c r="BG8" s="483"/>
      <c r="BH8" s="483"/>
      <c r="BI8" s="483"/>
      <c r="BJ8" s="483"/>
      <c r="BK8" s="483"/>
      <c r="BL8" s="483"/>
      <c r="BM8" s="484"/>
      <c r="BN8" s="448">
        <v>489654</v>
      </c>
      <c r="BO8" s="449"/>
      <c r="BP8" s="449"/>
      <c r="BQ8" s="449"/>
      <c r="BR8" s="449"/>
      <c r="BS8" s="449"/>
      <c r="BT8" s="449"/>
      <c r="BU8" s="450"/>
      <c r="BV8" s="448">
        <v>280019</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0.34</v>
      </c>
      <c r="CU8" s="489"/>
      <c r="CV8" s="489"/>
      <c r="CW8" s="489"/>
      <c r="CX8" s="489"/>
      <c r="CY8" s="489"/>
      <c r="CZ8" s="489"/>
      <c r="DA8" s="490"/>
      <c r="DB8" s="488">
        <v>0.34</v>
      </c>
      <c r="DC8" s="489"/>
      <c r="DD8" s="489"/>
      <c r="DE8" s="489"/>
      <c r="DF8" s="489"/>
      <c r="DG8" s="489"/>
      <c r="DH8" s="489"/>
      <c r="DI8" s="490"/>
    </row>
    <row r="9" spans="1:119" ht="18.75" customHeight="1" thickBot="1">
      <c r="A9" s="178"/>
      <c r="B9" s="442" t="s">
        <v>111</v>
      </c>
      <c r="C9" s="443"/>
      <c r="D9" s="443"/>
      <c r="E9" s="443"/>
      <c r="F9" s="443"/>
      <c r="G9" s="443"/>
      <c r="H9" s="443"/>
      <c r="I9" s="443"/>
      <c r="J9" s="443"/>
      <c r="K9" s="491"/>
      <c r="L9" s="492" t="s">
        <v>112</v>
      </c>
      <c r="M9" s="493"/>
      <c r="N9" s="493"/>
      <c r="O9" s="493"/>
      <c r="P9" s="493"/>
      <c r="Q9" s="494"/>
      <c r="R9" s="495">
        <v>18000</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94</v>
      </c>
      <c r="AV9" s="481"/>
      <c r="AW9" s="481"/>
      <c r="AX9" s="481"/>
      <c r="AY9" s="482" t="s">
        <v>115</v>
      </c>
      <c r="AZ9" s="483"/>
      <c r="BA9" s="483"/>
      <c r="BB9" s="483"/>
      <c r="BC9" s="483"/>
      <c r="BD9" s="483"/>
      <c r="BE9" s="483"/>
      <c r="BF9" s="483"/>
      <c r="BG9" s="483"/>
      <c r="BH9" s="483"/>
      <c r="BI9" s="483"/>
      <c r="BJ9" s="483"/>
      <c r="BK9" s="483"/>
      <c r="BL9" s="483"/>
      <c r="BM9" s="484"/>
      <c r="BN9" s="448">
        <v>209635</v>
      </c>
      <c r="BO9" s="449"/>
      <c r="BP9" s="449"/>
      <c r="BQ9" s="449"/>
      <c r="BR9" s="449"/>
      <c r="BS9" s="449"/>
      <c r="BT9" s="449"/>
      <c r="BU9" s="450"/>
      <c r="BV9" s="448">
        <v>37173</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8.4</v>
      </c>
      <c r="CU9" s="446"/>
      <c r="CV9" s="446"/>
      <c r="CW9" s="446"/>
      <c r="CX9" s="446"/>
      <c r="CY9" s="446"/>
      <c r="CZ9" s="446"/>
      <c r="DA9" s="447"/>
      <c r="DB9" s="445">
        <v>9.4</v>
      </c>
      <c r="DC9" s="446"/>
      <c r="DD9" s="446"/>
      <c r="DE9" s="446"/>
      <c r="DF9" s="446"/>
      <c r="DG9" s="446"/>
      <c r="DH9" s="446"/>
      <c r="DI9" s="447"/>
    </row>
    <row r="10" spans="1:119" ht="18.75" customHeight="1" thickBot="1">
      <c r="A10" s="178"/>
      <c r="B10" s="442"/>
      <c r="C10" s="443"/>
      <c r="D10" s="443"/>
      <c r="E10" s="443"/>
      <c r="F10" s="443"/>
      <c r="G10" s="443"/>
      <c r="H10" s="443"/>
      <c r="I10" s="443"/>
      <c r="J10" s="443"/>
      <c r="K10" s="491"/>
      <c r="L10" s="498" t="s">
        <v>117</v>
      </c>
      <c r="M10" s="478"/>
      <c r="N10" s="478"/>
      <c r="O10" s="478"/>
      <c r="P10" s="478"/>
      <c r="Q10" s="479"/>
      <c r="R10" s="499">
        <v>19607</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150005</v>
      </c>
      <c r="BO10" s="449"/>
      <c r="BP10" s="449"/>
      <c r="BQ10" s="449"/>
      <c r="BR10" s="449"/>
      <c r="BS10" s="449"/>
      <c r="BT10" s="449"/>
      <c r="BU10" s="450"/>
      <c r="BV10" s="448">
        <v>225006</v>
      </c>
      <c r="BW10" s="449"/>
      <c r="BX10" s="449"/>
      <c r="BY10" s="449"/>
      <c r="BZ10" s="449"/>
      <c r="CA10" s="449"/>
      <c r="CB10" s="449"/>
      <c r="CC10" s="45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125</v>
      </c>
      <c r="AV11" s="481"/>
      <c r="AW11" s="481"/>
      <c r="AX11" s="481"/>
      <c r="AY11" s="482" t="s">
        <v>126</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127</v>
      </c>
      <c r="CE11" s="452"/>
      <c r="CF11" s="452"/>
      <c r="CG11" s="452"/>
      <c r="CH11" s="452"/>
      <c r="CI11" s="452"/>
      <c r="CJ11" s="452"/>
      <c r="CK11" s="452"/>
      <c r="CL11" s="452"/>
      <c r="CM11" s="452"/>
      <c r="CN11" s="452"/>
      <c r="CO11" s="452"/>
      <c r="CP11" s="452"/>
      <c r="CQ11" s="452"/>
      <c r="CR11" s="452"/>
      <c r="CS11" s="453"/>
      <c r="CT11" s="488" t="s">
        <v>128</v>
      </c>
      <c r="CU11" s="489"/>
      <c r="CV11" s="489"/>
      <c r="CW11" s="489"/>
      <c r="CX11" s="489"/>
      <c r="CY11" s="489"/>
      <c r="CZ11" s="489"/>
      <c r="DA11" s="490"/>
      <c r="DB11" s="488" t="s">
        <v>129</v>
      </c>
      <c r="DC11" s="489"/>
      <c r="DD11" s="489"/>
      <c r="DE11" s="489"/>
      <c r="DF11" s="489"/>
      <c r="DG11" s="489"/>
      <c r="DH11" s="489"/>
      <c r="DI11" s="490"/>
    </row>
    <row r="12" spans="1:119" ht="18.75" customHeight="1">
      <c r="A12" s="178"/>
      <c r="B12" s="508" t="s">
        <v>130</v>
      </c>
      <c r="C12" s="509"/>
      <c r="D12" s="509"/>
      <c r="E12" s="509"/>
      <c r="F12" s="509"/>
      <c r="G12" s="509"/>
      <c r="H12" s="509"/>
      <c r="I12" s="509"/>
      <c r="J12" s="509"/>
      <c r="K12" s="510"/>
      <c r="L12" s="517" t="s">
        <v>131</v>
      </c>
      <c r="M12" s="518"/>
      <c r="N12" s="518"/>
      <c r="O12" s="518"/>
      <c r="P12" s="518"/>
      <c r="Q12" s="519"/>
      <c r="R12" s="520">
        <v>17920</v>
      </c>
      <c r="S12" s="521"/>
      <c r="T12" s="521"/>
      <c r="U12" s="521"/>
      <c r="V12" s="522"/>
      <c r="W12" s="523" t="s">
        <v>1</v>
      </c>
      <c r="X12" s="481"/>
      <c r="Y12" s="481"/>
      <c r="Z12" s="481"/>
      <c r="AA12" s="481"/>
      <c r="AB12" s="524"/>
      <c r="AC12" s="525" t="s">
        <v>132</v>
      </c>
      <c r="AD12" s="526"/>
      <c r="AE12" s="526"/>
      <c r="AF12" s="526"/>
      <c r="AG12" s="527"/>
      <c r="AH12" s="525" t="s">
        <v>133</v>
      </c>
      <c r="AI12" s="526"/>
      <c r="AJ12" s="526"/>
      <c r="AK12" s="526"/>
      <c r="AL12" s="528"/>
      <c r="AM12" s="477" t="s">
        <v>134</v>
      </c>
      <c r="AN12" s="478"/>
      <c r="AO12" s="478"/>
      <c r="AP12" s="478"/>
      <c r="AQ12" s="478"/>
      <c r="AR12" s="478"/>
      <c r="AS12" s="478"/>
      <c r="AT12" s="479"/>
      <c r="AU12" s="480" t="s">
        <v>102</v>
      </c>
      <c r="AV12" s="481"/>
      <c r="AW12" s="481"/>
      <c r="AX12" s="481"/>
      <c r="AY12" s="482" t="s">
        <v>135</v>
      </c>
      <c r="AZ12" s="483"/>
      <c r="BA12" s="483"/>
      <c r="BB12" s="483"/>
      <c r="BC12" s="483"/>
      <c r="BD12" s="483"/>
      <c r="BE12" s="483"/>
      <c r="BF12" s="483"/>
      <c r="BG12" s="483"/>
      <c r="BH12" s="483"/>
      <c r="BI12" s="483"/>
      <c r="BJ12" s="483"/>
      <c r="BK12" s="483"/>
      <c r="BL12" s="483"/>
      <c r="BM12" s="484"/>
      <c r="BN12" s="448">
        <v>105285</v>
      </c>
      <c r="BO12" s="449"/>
      <c r="BP12" s="449"/>
      <c r="BQ12" s="449"/>
      <c r="BR12" s="449"/>
      <c r="BS12" s="449"/>
      <c r="BT12" s="449"/>
      <c r="BU12" s="450"/>
      <c r="BV12" s="448">
        <v>70000</v>
      </c>
      <c r="BW12" s="449"/>
      <c r="BX12" s="449"/>
      <c r="BY12" s="449"/>
      <c r="BZ12" s="449"/>
      <c r="CA12" s="449"/>
      <c r="CB12" s="449"/>
      <c r="CC12" s="450"/>
      <c r="CD12" s="451" t="s">
        <v>136</v>
      </c>
      <c r="CE12" s="452"/>
      <c r="CF12" s="452"/>
      <c r="CG12" s="452"/>
      <c r="CH12" s="452"/>
      <c r="CI12" s="452"/>
      <c r="CJ12" s="452"/>
      <c r="CK12" s="452"/>
      <c r="CL12" s="452"/>
      <c r="CM12" s="452"/>
      <c r="CN12" s="452"/>
      <c r="CO12" s="452"/>
      <c r="CP12" s="452"/>
      <c r="CQ12" s="452"/>
      <c r="CR12" s="452"/>
      <c r="CS12" s="453"/>
      <c r="CT12" s="488" t="s">
        <v>129</v>
      </c>
      <c r="CU12" s="489"/>
      <c r="CV12" s="489"/>
      <c r="CW12" s="489"/>
      <c r="CX12" s="489"/>
      <c r="CY12" s="489"/>
      <c r="CZ12" s="489"/>
      <c r="DA12" s="490"/>
      <c r="DB12" s="488" t="s">
        <v>129</v>
      </c>
      <c r="DC12" s="489"/>
      <c r="DD12" s="489"/>
      <c r="DE12" s="489"/>
      <c r="DF12" s="489"/>
      <c r="DG12" s="489"/>
      <c r="DH12" s="489"/>
      <c r="DI12" s="490"/>
    </row>
    <row r="13" spans="1:119" ht="18.75" customHeight="1">
      <c r="A13" s="178"/>
      <c r="B13" s="511"/>
      <c r="C13" s="512"/>
      <c r="D13" s="512"/>
      <c r="E13" s="512"/>
      <c r="F13" s="512"/>
      <c r="G13" s="512"/>
      <c r="H13" s="512"/>
      <c r="I13" s="512"/>
      <c r="J13" s="512"/>
      <c r="K13" s="513"/>
      <c r="L13" s="187"/>
      <c r="M13" s="539" t="s">
        <v>137</v>
      </c>
      <c r="N13" s="540"/>
      <c r="O13" s="540"/>
      <c r="P13" s="540"/>
      <c r="Q13" s="541"/>
      <c r="R13" s="532">
        <v>17785</v>
      </c>
      <c r="S13" s="533"/>
      <c r="T13" s="533"/>
      <c r="U13" s="533"/>
      <c r="V13" s="534"/>
      <c r="W13" s="464" t="s">
        <v>138</v>
      </c>
      <c r="X13" s="465"/>
      <c r="Y13" s="465"/>
      <c r="Z13" s="465"/>
      <c r="AA13" s="465"/>
      <c r="AB13" s="455"/>
      <c r="AC13" s="499">
        <v>1401</v>
      </c>
      <c r="AD13" s="500"/>
      <c r="AE13" s="500"/>
      <c r="AF13" s="500"/>
      <c r="AG13" s="542"/>
      <c r="AH13" s="499">
        <v>1488</v>
      </c>
      <c r="AI13" s="500"/>
      <c r="AJ13" s="500"/>
      <c r="AK13" s="500"/>
      <c r="AL13" s="501"/>
      <c r="AM13" s="477" t="s">
        <v>139</v>
      </c>
      <c r="AN13" s="478"/>
      <c r="AO13" s="478"/>
      <c r="AP13" s="478"/>
      <c r="AQ13" s="478"/>
      <c r="AR13" s="478"/>
      <c r="AS13" s="478"/>
      <c r="AT13" s="479"/>
      <c r="AU13" s="480" t="s">
        <v>140</v>
      </c>
      <c r="AV13" s="481"/>
      <c r="AW13" s="481"/>
      <c r="AX13" s="481"/>
      <c r="AY13" s="482" t="s">
        <v>141</v>
      </c>
      <c r="AZ13" s="483"/>
      <c r="BA13" s="483"/>
      <c r="BB13" s="483"/>
      <c r="BC13" s="483"/>
      <c r="BD13" s="483"/>
      <c r="BE13" s="483"/>
      <c r="BF13" s="483"/>
      <c r="BG13" s="483"/>
      <c r="BH13" s="483"/>
      <c r="BI13" s="483"/>
      <c r="BJ13" s="483"/>
      <c r="BK13" s="483"/>
      <c r="BL13" s="483"/>
      <c r="BM13" s="484"/>
      <c r="BN13" s="448">
        <v>254355</v>
      </c>
      <c r="BO13" s="449"/>
      <c r="BP13" s="449"/>
      <c r="BQ13" s="449"/>
      <c r="BR13" s="449"/>
      <c r="BS13" s="449"/>
      <c r="BT13" s="449"/>
      <c r="BU13" s="450"/>
      <c r="BV13" s="448">
        <v>192179</v>
      </c>
      <c r="BW13" s="449"/>
      <c r="BX13" s="449"/>
      <c r="BY13" s="449"/>
      <c r="BZ13" s="449"/>
      <c r="CA13" s="449"/>
      <c r="CB13" s="449"/>
      <c r="CC13" s="450"/>
      <c r="CD13" s="451" t="s">
        <v>142</v>
      </c>
      <c r="CE13" s="452"/>
      <c r="CF13" s="452"/>
      <c r="CG13" s="452"/>
      <c r="CH13" s="452"/>
      <c r="CI13" s="452"/>
      <c r="CJ13" s="452"/>
      <c r="CK13" s="452"/>
      <c r="CL13" s="452"/>
      <c r="CM13" s="452"/>
      <c r="CN13" s="452"/>
      <c r="CO13" s="452"/>
      <c r="CP13" s="452"/>
      <c r="CQ13" s="452"/>
      <c r="CR13" s="452"/>
      <c r="CS13" s="453"/>
      <c r="CT13" s="445">
        <v>5.9</v>
      </c>
      <c r="CU13" s="446"/>
      <c r="CV13" s="446"/>
      <c r="CW13" s="446"/>
      <c r="CX13" s="446"/>
      <c r="CY13" s="446"/>
      <c r="CZ13" s="446"/>
      <c r="DA13" s="447"/>
      <c r="DB13" s="445">
        <v>7.1</v>
      </c>
      <c r="DC13" s="446"/>
      <c r="DD13" s="446"/>
      <c r="DE13" s="446"/>
      <c r="DF13" s="446"/>
      <c r="DG13" s="446"/>
      <c r="DH13" s="446"/>
      <c r="DI13" s="447"/>
    </row>
    <row r="14" spans="1:119" ht="18.75" customHeight="1" thickBot="1">
      <c r="A14" s="178"/>
      <c r="B14" s="511"/>
      <c r="C14" s="512"/>
      <c r="D14" s="512"/>
      <c r="E14" s="512"/>
      <c r="F14" s="512"/>
      <c r="G14" s="512"/>
      <c r="H14" s="512"/>
      <c r="I14" s="512"/>
      <c r="J14" s="512"/>
      <c r="K14" s="513"/>
      <c r="L14" s="529" t="s">
        <v>143</v>
      </c>
      <c r="M14" s="530"/>
      <c r="N14" s="530"/>
      <c r="O14" s="530"/>
      <c r="P14" s="530"/>
      <c r="Q14" s="531"/>
      <c r="R14" s="532">
        <v>18253</v>
      </c>
      <c r="S14" s="533"/>
      <c r="T14" s="533"/>
      <c r="U14" s="533"/>
      <c r="V14" s="534"/>
      <c r="W14" s="438"/>
      <c r="X14" s="439"/>
      <c r="Y14" s="439"/>
      <c r="Z14" s="439"/>
      <c r="AA14" s="439"/>
      <c r="AB14" s="428"/>
      <c r="AC14" s="535">
        <v>17.3</v>
      </c>
      <c r="AD14" s="536"/>
      <c r="AE14" s="536"/>
      <c r="AF14" s="536"/>
      <c r="AG14" s="537"/>
      <c r="AH14" s="535">
        <v>16.7</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144</v>
      </c>
      <c r="CE14" s="544"/>
      <c r="CF14" s="544"/>
      <c r="CG14" s="544"/>
      <c r="CH14" s="544"/>
      <c r="CI14" s="544"/>
      <c r="CJ14" s="544"/>
      <c r="CK14" s="544"/>
      <c r="CL14" s="544"/>
      <c r="CM14" s="544"/>
      <c r="CN14" s="544"/>
      <c r="CO14" s="544"/>
      <c r="CP14" s="544"/>
      <c r="CQ14" s="544"/>
      <c r="CR14" s="544"/>
      <c r="CS14" s="545"/>
      <c r="CT14" s="546">
        <v>26.4</v>
      </c>
      <c r="CU14" s="547"/>
      <c r="CV14" s="547"/>
      <c r="CW14" s="547"/>
      <c r="CX14" s="547"/>
      <c r="CY14" s="547"/>
      <c r="CZ14" s="547"/>
      <c r="DA14" s="548"/>
      <c r="DB14" s="546">
        <v>47.6</v>
      </c>
      <c r="DC14" s="547"/>
      <c r="DD14" s="547"/>
      <c r="DE14" s="547"/>
      <c r="DF14" s="547"/>
      <c r="DG14" s="547"/>
      <c r="DH14" s="547"/>
      <c r="DI14" s="548"/>
    </row>
    <row r="15" spans="1:119" ht="18.75" customHeight="1">
      <c r="A15" s="178"/>
      <c r="B15" s="511"/>
      <c r="C15" s="512"/>
      <c r="D15" s="512"/>
      <c r="E15" s="512"/>
      <c r="F15" s="512"/>
      <c r="G15" s="512"/>
      <c r="H15" s="512"/>
      <c r="I15" s="512"/>
      <c r="J15" s="512"/>
      <c r="K15" s="513"/>
      <c r="L15" s="187"/>
      <c r="M15" s="539" t="s">
        <v>145</v>
      </c>
      <c r="N15" s="540"/>
      <c r="O15" s="540"/>
      <c r="P15" s="540"/>
      <c r="Q15" s="541"/>
      <c r="R15" s="532">
        <v>18111</v>
      </c>
      <c r="S15" s="533"/>
      <c r="T15" s="533"/>
      <c r="U15" s="533"/>
      <c r="V15" s="534"/>
      <c r="W15" s="464" t="s">
        <v>146</v>
      </c>
      <c r="X15" s="465"/>
      <c r="Y15" s="465"/>
      <c r="Z15" s="465"/>
      <c r="AA15" s="465"/>
      <c r="AB15" s="455"/>
      <c r="AC15" s="499">
        <v>1208</v>
      </c>
      <c r="AD15" s="500"/>
      <c r="AE15" s="500"/>
      <c r="AF15" s="500"/>
      <c r="AG15" s="542"/>
      <c r="AH15" s="499">
        <v>1491</v>
      </c>
      <c r="AI15" s="500"/>
      <c r="AJ15" s="500"/>
      <c r="AK15" s="500"/>
      <c r="AL15" s="501"/>
      <c r="AM15" s="477"/>
      <c r="AN15" s="478"/>
      <c r="AO15" s="478"/>
      <c r="AP15" s="478"/>
      <c r="AQ15" s="478"/>
      <c r="AR15" s="478"/>
      <c r="AS15" s="478"/>
      <c r="AT15" s="479"/>
      <c r="AU15" s="480"/>
      <c r="AV15" s="481"/>
      <c r="AW15" s="481"/>
      <c r="AX15" s="481"/>
      <c r="AY15" s="408" t="s">
        <v>147</v>
      </c>
      <c r="AZ15" s="409"/>
      <c r="BA15" s="409"/>
      <c r="BB15" s="409"/>
      <c r="BC15" s="409"/>
      <c r="BD15" s="409"/>
      <c r="BE15" s="409"/>
      <c r="BF15" s="409"/>
      <c r="BG15" s="409"/>
      <c r="BH15" s="409"/>
      <c r="BI15" s="409"/>
      <c r="BJ15" s="409"/>
      <c r="BK15" s="409"/>
      <c r="BL15" s="409"/>
      <c r="BM15" s="410"/>
      <c r="BN15" s="411">
        <v>1763468</v>
      </c>
      <c r="BO15" s="412"/>
      <c r="BP15" s="412"/>
      <c r="BQ15" s="412"/>
      <c r="BR15" s="412"/>
      <c r="BS15" s="412"/>
      <c r="BT15" s="412"/>
      <c r="BU15" s="413"/>
      <c r="BV15" s="411">
        <v>1805016</v>
      </c>
      <c r="BW15" s="412"/>
      <c r="BX15" s="412"/>
      <c r="BY15" s="412"/>
      <c r="BZ15" s="412"/>
      <c r="CA15" s="412"/>
      <c r="CB15" s="412"/>
      <c r="CC15" s="413"/>
      <c r="CD15" s="549" t="s">
        <v>148</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c r="A16" s="178"/>
      <c r="B16" s="511"/>
      <c r="C16" s="512"/>
      <c r="D16" s="512"/>
      <c r="E16" s="512"/>
      <c r="F16" s="512"/>
      <c r="G16" s="512"/>
      <c r="H16" s="512"/>
      <c r="I16" s="512"/>
      <c r="J16" s="512"/>
      <c r="K16" s="513"/>
      <c r="L16" s="529" t="s">
        <v>149</v>
      </c>
      <c r="M16" s="552"/>
      <c r="N16" s="552"/>
      <c r="O16" s="552"/>
      <c r="P16" s="552"/>
      <c r="Q16" s="553"/>
      <c r="R16" s="554" t="s">
        <v>150</v>
      </c>
      <c r="S16" s="555"/>
      <c r="T16" s="555"/>
      <c r="U16" s="555"/>
      <c r="V16" s="556"/>
      <c r="W16" s="438"/>
      <c r="X16" s="439"/>
      <c r="Y16" s="439"/>
      <c r="Z16" s="439"/>
      <c r="AA16" s="439"/>
      <c r="AB16" s="428"/>
      <c r="AC16" s="535">
        <v>14.9</v>
      </c>
      <c r="AD16" s="536"/>
      <c r="AE16" s="536"/>
      <c r="AF16" s="536"/>
      <c r="AG16" s="537"/>
      <c r="AH16" s="535">
        <v>16.7</v>
      </c>
      <c r="AI16" s="536"/>
      <c r="AJ16" s="536"/>
      <c r="AK16" s="536"/>
      <c r="AL16" s="538"/>
      <c r="AM16" s="477"/>
      <c r="AN16" s="478"/>
      <c r="AO16" s="478"/>
      <c r="AP16" s="478"/>
      <c r="AQ16" s="478"/>
      <c r="AR16" s="478"/>
      <c r="AS16" s="478"/>
      <c r="AT16" s="479"/>
      <c r="AU16" s="480"/>
      <c r="AV16" s="481"/>
      <c r="AW16" s="481"/>
      <c r="AX16" s="481"/>
      <c r="AY16" s="482" t="s">
        <v>151</v>
      </c>
      <c r="AZ16" s="483"/>
      <c r="BA16" s="483"/>
      <c r="BB16" s="483"/>
      <c r="BC16" s="483"/>
      <c r="BD16" s="483"/>
      <c r="BE16" s="483"/>
      <c r="BF16" s="483"/>
      <c r="BG16" s="483"/>
      <c r="BH16" s="483"/>
      <c r="BI16" s="483"/>
      <c r="BJ16" s="483"/>
      <c r="BK16" s="483"/>
      <c r="BL16" s="483"/>
      <c r="BM16" s="484"/>
      <c r="BN16" s="448">
        <v>5450576</v>
      </c>
      <c r="BO16" s="449"/>
      <c r="BP16" s="449"/>
      <c r="BQ16" s="449"/>
      <c r="BR16" s="449"/>
      <c r="BS16" s="449"/>
      <c r="BT16" s="449"/>
      <c r="BU16" s="450"/>
      <c r="BV16" s="448">
        <v>5136314</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c r="A17" s="178"/>
      <c r="B17" s="514"/>
      <c r="C17" s="515"/>
      <c r="D17" s="515"/>
      <c r="E17" s="515"/>
      <c r="F17" s="515"/>
      <c r="G17" s="515"/>
      <c r="H17" s="515"/>
      <c r="I17" s="515"/>
      <c r="J17" s="515"/>
      <c r="K17" s="516"/>
      <c r="L17" s="192"/>
      <c r="M17" s="559" t="s">
        <v>152</v>
      </c>
      <c r="N17" s="560"/>
      <c r="O17" s="560"/>
      <c r="P17" s="560"/>
      <c r="Q17" s="561"/>
      <c r="R17" s="554" t="s">
        <v>150</v>
      </c>
      <c r="S17" s="555"/>
      <c r="T17" s="555"/>
      <c r="U17" s="555"/>
      <c r="V17" s="556"/>
      <c r="W17" s="464" t="s">
        <v>153</v>
      </c>
      <c r="X17" s="465"/>
      <c r="Y17" s="465"/>
      <c r="Z17" s="465"/>
      <c r="AA17" s="465"/>
      <c r="AB17" s="455"/>
      <c r="AC17" s="499">
        <v>5480</v>
      </c>
      <c r="AD17" s="500"/>
      <c r="AE17" s="500"/>
      <c r="AF17" s="500"/>
      <c r="AG17" s="542"/>
      <c r="AH17" s="499">
        <v>5932</v>
      </c>
      <c r="AI17" s="500"/>
      <c r="AJ17" s="500"/>
      <c r="AK17" s="500"/>
      <c r="AL17" s="501"/>
      <c r="AM17" s="477"/>
      <c r="AN17" s="478"/>
      <c r="AO17" s="478"/>
      <c r="AP17" s="478"/>
      <c r="AQ17" s="478"/>
      <c r="AR17" s="478"/>
      <c r="AS17" s="478"/>
      <c r="AT17" s="479"/>
      <c r="AU17" s="480"/>
      <c r="AV17" s="481"/>
      <c r="AW17" s="481"/>
      <c r="AX17" s="481"/>
      <c r="AY17" s="482" t="s">
        <v>154</v>
      </c>
      <c r="AZ17" s="483"/>
      <c r="BA17" s="483"/>
      <c r="BB17" s="483"/>
      <c r="BC17" s="483"/>
      <c r="BD17" s="483"/>
      <c r="BE17" s="483"/>
      <c r="BF17" s="483"/>
      <c r="BG17" s="483"/>
      <c r="BH17" s="483"/>
      <c r="BI17" s="483"/>
      <c r="BJ17" s="483"/>
      <c r="BK17" s="483"/>
      <c r="BL17" s="483"/>
      <c r="BM17" s="484"/>
      <c r="BN17" s="448">
        <v>2187404</v>
      </c>
      <c r="BO17" s="449"/>
      <c r="BP17" s="449"/>
      <c r="BQ17" s="449"/>
      <c r="BR17" s="449"/>
      <c r="BS17" s="449"/>
      <c r="BT17" s="449"/>
      <c r="BU17" s="450"/>
      <c r="BV17" s="448">
        <v>2247241</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c r="A18" s="178"/>
      <c r="B18" s="570" t="s">
        <v>155</v>
      </c>
      <c r="C18" s="491"/>
      <c r="D18" s="491"/>
      <c r="E18" s="571"/>
      <c r="F18" s="571"/>
      <c r="G18" s="571"/>
      <c r="H18" s="571"/>
      <c r="I18" s="571"/>
      <c r="J18" s="571"/>
      <c r="K18" s="571"/>
      <c r="L18" s="572">
        <v>140.59</v>
      </c>
      <c r="M18" s="572"/>
      <c r="N18" s="572"/>
      <c r="O18" s="572"/>
      <c r="P18" s="572"/>
      <c r="Q18" s="572"/>
      <c r="R18" s="573"/>
      <c r="S18" s="573"/>
      <c r="T18" s="573"/>
      <c r="U18" s="573"/>
      <c r="V18" s="574"/>
      <c r="W18" s="466"/>
      <c r="X18" s="467"/>
      <c r="Y18" s="467"/>
      <c r="Z18" s="467"/>
      <c r="AA18" s="467"/>
      <c r="AB18" s="458"/>
      <c r="AC18" s="575">
        <v>67.7</v>
      </c>
      <c r="AD18" s="576"/>
      <c r="AE18" s="576"/>
      <c r="AF18" s="576"/>
      <c r="AG18" s="577"/>
      <c r="AH18" s="575">
        <v>66.599999999999994</v>
      </c>
      <c r="AI18" s="576"/>
      <c r="AJ18" s="576"/>
      <c r="AK18" s="576"/>
      <c r="AL18" s="578"/>
      <c r="AM18" s="477"/>
      <c r="AN18" s="478"/>
      <c r="AO18" s="478"/>
      <c r="AP18" s="478"/>
      <c r="AQ18" s="478"/>
      <c r="AR18" s="478"/>
      <c r="AS18" s="478"/>
      <c r="AT18" s="479"/>
      <c r="AU18" s="480"/>
      <c r="AV18" s="481"/>
      <c r="AW18" s="481"/>
      <c r="AX18" s="481"/>
      <c r="AY18" s="482" t="s">
        <v>156</v>
      </c>
      <c r="AZ18" s="483"/>
      <c r="BA18" s="483"/>
      <c r="BB18" s="483"/>
      <c r="BC18" s="483"/>
      <c r="BD18" s="483"/>
      <c r="BE18" s="483"/>
      <c r="BF18" s="483"/>
      <c r="BG18" s="483"/>
      <c r="BH18" s="483"/>
      <c r="BI18" s="483"/>
      <c r="BJ18" s="483"/>
      <c r="BK18" s="483"/>
      <c r="BL18" s="483"/>
      <c r="BM18" s="484"/>
      <c r="BN18" s="448">
        <v>5228902</v>
      </c>
      <c r="BO18" s="449"/>
      <c r="BP18" s="449"/>
      <c r="BQ18" s="449"/>
      <c r="BR18" s="449"/>
      <c r="BS18" s="449"/>
      <c r="BT18" s="449"/>
      <c r="BU18" s="450"/>
      <c r="BV18" s="448">
        <v>5230022</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c r="A19" s="178"/>
      <c r="B19" s="570" t="s">
        <v>157</v>
      </c>
      <c r="C19" s="491"/>
      <c r="D19" s="491"/>
      <c r="E19" s="571"/>
      <c r="F19" s="571"/>
      <c r="G19" s="571"/>
      <c r="H19" s="571"/>
      <c r="I19" s="571"/>
      <c r="J19" s="571"/>
      <c r="K19" s="571"/>
      <c r="L19" s="579">
        <v>128</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158</v>
      </c>
      <c r="AZ19" s="483"/>
      <c r="BA19" s="483"/>
      <c r="BB19" s="483"/>
      <c r="BC19" s="483"/>
      <c r="BD19" s="483"/>
      <c r="BE19" s="483"/>
      <c r="BF19" s="483"/>
      <c r="BG19" s="483"/>
      <c r="BH19" s="483"/>
      <c r="BI19" s="483"/>
      <c r="BJ19" s="483"/>
      <c r="BK19" s="483"/>
      <c r="BL19" s="483"/>
      <c r="BM19" s="484"/>
      <c r="BN19" s="448">
        <v>7585107</v>
      </c>
      <c r="BO19" s="449"/>
      <c r="BP19" s="449"/>
      <c r="BQ19" s="449"/>
      <c r="BR19" s="449"/>
      <c r="BS19" s="449"/>
      <c r="BT19" s="449"/>
      <c r="BU19" s="450"/>
      <c r="BV19" s="448">
        <v>6890783</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c r="A20" s="178"/>
      <c r="B20" s="570" t="s">
        <v>159</v>
      </c>
      <c r="C20" s="491"/>
      <c r="D20" s="491"/>
      <c r="E20" s="571"/>
      <c r="F20" s="571"/>
      <c r="G20" s="571"/>
      <c r="H20" s="571"/>
      <c r="I20" s="571"/>
      <c r="J20" s="571"/>
      <c r="K20" s="571"/>
      <c r="L20" s="579">
        <v>8283</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c r="A21" s="178"/>
      <c r="B21" s="588" t="s">
        <v>160</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c r="A22" s="178"/>
      <c r="B22" s="618" t="s">
        <v>161</v>
      </c>
      <c r="C22" s="592"/>
      <c r="D22" s="593"/>
      <c r="E22" s="460" t="s">
        <v>1</v>
      </c>
      <c r="F22" s="465"/>
      <c r="G22" s="465"/>
      <c r="H22" s="465"/>
      <c r="I22" s="465"/>
      <c r="J22" s="465"/>
      <c r="K22" s="455"/>
      <c r="L22" s="460" t="s">
        <v>162</v>
      </c>
      <c r="M22" s="465"/>
      <c r="N22" s="465"/>
      <c r="O22" s="465"/>
      <c r="P22" s="455"/>
      <c r="Q22" s="623" t="s">
        <v>163</v>
      </c>
      <c r="R22" s="624"/>
      <c r="S22" s="624"/>
      <c r="T22" s="624"/>
      <c r="U22" s="624"/>
      <c r="V22" s="625"/>
      <c r="W22" s="591" t="s">
        <v>164</v>
      </c>
      <c r="X22" s="592"/>
      <c r="Y22" s="593"/>
      <c r="Z22" s="460" t="s">
        <v>1</v>
      </c>
      <c r="AA22" s="465"/>
      <c r="AB22" s="465"/>
      <c r="AC22" s="465"/>
      <c r="AD22" s="465"/>
      <c r="AE22" s="465"/>
      <c r="AF22" s="465"/>
      <c r="AG22" s="455"/>
      <c r="AH22" s="629" t="s">
        <v>165</v>
      </c>
      <c r="AI22" s="465"/>
      <c r="AJ22" s="465"/>
      <c r="AK22" s="465"/>
      <c r="AL22" s="455"/>
      <c r="AM22" s="629" t="s">
        <v>166</v>
      </c>
      <c r="AN22" s="630"/>
      <c r="AO22" s="630"/>
      <c r="AP22" s="630"/>
      <c r="AQ22" s="630"/>
      <c r="AR22" s="631"/>
      <c r="AS22" s="623" t="s">
        <v>163</v>
      </c>
      <c r="AT22" s="624"/>
      <c r="AU22" s="624"/>
      <c r="AV22" s="624"/>
      <c r="AW22" s="624"/>
      <c r="AX22" s="635"/>
      <c r="AY22" s="408" t="s">
        <v>167</v>
      </c>
      <c r="AZ22" s="409"/>
      <c r="BA22" s="409"/>
      <c r="BB22" s="409"/>
      <c r="BC22" s="409"/>
      <c r="BD22" s="409"/>
      <c r="BE22" s="409"/>
      <c r="BF22" s="409"/>
      <c r="BG22" s="409"/>
      <c r="BH22" s="409"/>
      <c r="BI22" s="409"/>
      <c r="BJ22" s="409"/>
      <c r="BK22" s="409"/>
      <c r="BL22" s="409"/>
      <c r="BM22" s="410"/>
      <c r="BN22" s="411">
        <v>6035049</v>
      </c>
      <c r="BO22" s="412"/>
      <c r="BP22" s="412"/>
      <c r="BQ22" s="412"/>
      <c r="BR22" s="412"/>
      <c r="BS22" s="412"/>
      <c r="BT22" s="412"/>
      <c r="BU22" s="413"/>
      <c r="BV22" s="411">
        <v>6273529</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168</v>
      </c>
      <c r="AZ23" s="483"/>
      <c r="BA23" s="483"/>
      <c r="BB23" s="483"/>
      <c r="BC23" s="483"/>
      <c r="BD23" s="483"/>
      <c r="BE23" s="483"/>
      <c r="BF23" s="483"/>
      <c r="BG23" s="483"/>
      <c r="BH23" s="483"/>
      <c r="BI23" s="483"/>
      <c r="BJ23" s="483"/>
      <c r="BK23" s="483"/>
      <c r="BL23" s="483"/>
      <c r="BM23" s="484"/>
      <c r="BN23" s="448">
        <v>5767887</v>
      </c>
      <c r="BO23" s="449"/>
      <c r="BP23" s="449"/>
      <c r="BQ23" s="449"/>
      <c r="BR23" s="449"/>
      <c r="BS23" s="449"/>
      <c r="BT23" s="449"/>
      <c r="BU23" s="450"/>
      <c r="BV23" s="448">
        <v>5970217</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c r="A24" s="178"/>
      <c r="B24" s="619"/>
      <c r="C24" s="595"/>
      <c r="D24" s="596"/>
      <c r="E24" s="498" t="s">
        <v>169</v>
      </c>
      <c r="F24" s="478"/>
      <c r="G24" s="478"/>
      <c r="H24" s="478"/>
      <c r="I24" s="478"/>
      <c r="J24" s="478"/>
      <c r="K24" s="479"/>
      <c r="L24" s="499">
        <v>1</v>
      </c>
      <c r="M24" s="500"/>
      <c r="N24" s="500"/>
      <c r="O24" s="500"/>
      <c r="P24" s="542"/>
      <c r="Q24" s="499">
        <v>7950</v>
      </c>
      <c r="R24" s="500"/>
      <c r="S24" s="500"/>
      <c r="T24" s="500"/>
      <c r="U24" s="500"/>
      <c r="V24" s="542"/>
      <c r="W24" s="594"/>
      <c r="X24" s="595"/>
      <c r="Y24" s="596"/>
      <c r="Z24" s="498" t="s">
        <v>170</v>
      </c>
      <c r="AA24" s="478"/>
      <c r="AB24" s="478"/>
      <c r="AC24" s="478"/>
      <c r="AD24" s="478"/>
      <c r="AE24" s="478"/>
      <c r="AF24" s="478"/>
      <c r="AG24" s="479"/>
      <c r="AH24" s="499">
        <v>182</v>
      </c>
      <c r="AI24" s="500"/>
      <c r="AJ24" s="500"/>
      <c r="AK24" s="500"/>
      <c r="AL24" s="542"/>
      <c r="AM24" s="499">
        <v>539812</v>
      </c>
      <c r="AN24" s="500"/>
      <c r="AO24" s="500"/>
      <c r="AP24" s="500"/>
      <c r="AQ24" s="500"/>
      <c r="AR24" s="542"/>
      <c r="AS24" s="499">
        <v>2966</v>
      </c>
      <c r="AT24" s="500"/>
      <c r="AU24" s="500"/>
      <c r="AV24" s="500"/>
      <c r="AW24" s="500"/>
      <c r="AX24" s="501"/>
      <c r="AY24" s="564" t="s">
        <v>171</v>
      </c>
      <c r="AZ24" s="565"/>
      <c r="BA24" s="565"/>
      <c r="BB24" s="565"/>
      <c r="BC24" s="565"/>
      <c r="BD24" s="565"/>
      <c r="BE24" s="565"/>
      <c r="BF24" s="565"/>
      <c r="BG24" s="565"/>
      <c r="BH24" s="565"/>
      <c r="BI24" s="565"/>
      <c r="BJ24" s="565"/>
      <c r="BK24" s="565"/>
      <c r="BL24" s="565"/>
      <c r="BM24" s="566"/>
      <c r="BN24" s="448">
        <v>2560882</v>
      </c>
      <c r="BO24" s="449"/>
      <c r="BP24" s="449"/>
      <c r="BQ24" s="449"/>
      <c r="BR24" s="449"/>
      <c r="BS24" s="449"/>
      <c r="BT24" s="449"/>
      <c r="BU24" s="450"/>
      <c r="BV24" s="448">
        <v>2659821</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c r="A25" s="178"/>
      <c r="B25" s="619"/>
      <c r="C25" s="595"/>
      <c r="D25" s="596"/>
      <c r="E25" s="498" t="s">
        <v>172</v>
      </c>
      <c r="F25" s="478"/>
      <c r="G25" s="478"/>
      <c r="H25" s="478"/>
      <c r="I25" s="478"/>
      <c r="J25" s="478"/>
      <c r="K25" s="479"/>
      <c r="L25" s="499">
        <v>1</v>
      </c>
      <c r="M25" s="500"/>
      <c r="N25" s="500"/>
      <c r="O25" s="500"/>
      <c r="P25" s="542"/>
      <c r="Q25" s="499">
        <v>6550</v>
      </c>
      <c r="R25" s="500"/>
      <c r="S25" s="500"/>
      <c r="T25" s="500"/>
      <c r="U25" s="500"/>
      <c r="V25" s="542"/>
      <c r="W25" s="594"/>
      <c r="X25" s="595"/>
      <c r="Y25" s="596"/>
      <c r="Z25" s="498" t="s">
        <v>173</v>
      </c>
      <c r="AA25" s="478"/>
      <c r="AB25" s="478"/>
      <c r="AC25" s="478"/>
      <c r="AD25" s="478"/>
      <c r="AE25" s="478"/>
      <c r="AF25" s="478"/>
      <c r="AG25" s="479"/>
      <c r="AH25" s="499" t="s">
        <v>174</v>
      </c>
      <c r="AI25" s="500"/>
      <c r="AJ25" s="500"/>
      <c r="AK25" s="500"/>
      <c r="AL25" s="542"/>
      <c r="AM25" s="499" t="s">
        <v>175</v>
      </c>
      <c r="AN25" s="500"/>
      <c r="AO25" s="500"/>
      <c r="AP25" s="500"/>
      <c r="AQ25" s="500"/>
      <c r="AR25" s="542"/>
      <c r="AS25" s="499" t="s">
        <v>175</v>
      </c>
      <c r="AT25" s="500"/>
      <c r="AU25" s="500"/>
      <c r="AV25" s="500"/>
      <c r="AW25" s="500"/>
      <c r="AX25" s="501"/>
      <c r="AY25" s="408" t="s">
        <v>176</v>
      </c>
      <c r="AZ25" s="409"/>
      <c r="BA25" s="409"/>
      <c r="BB25" s="409"/>
      <c r="BC25" s="409"/>
      <c r="BD25" s="409"/>
      <c r="BE25" s="409"/>
      <c r="BF25" s="409"/>
      <c r="BG25" s="409"/>
      <c r="BH25" s="409"/>
      <c r="BI25" s="409"/>
      <c r="BJ25" s="409"/>
      <c r="BK25" s="409"/>
      <c r="BL25" s="409"/>
      <c r="BM25" s="410"/>
      <c r="BN25" s="411">
        <v>34242</v>
      </c>
      <c r="BO25" s="412"/>
      <c r="BP25" s="412"/>
      <c r="BQ25" s="412"/>
      <c r="BR25" s="412"/>
      <c r="BS25" s="412"/>
      <c r="BT25" s="412"/>
      <c r="BU25" s="413"/>
      <c r="BV25" s="411">
        <v>57466</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c r="A26" s="178"/>
      <c r="B26" s="619"/>
      <c r="C26" s="595"/>
      <c r="D26" s="596"/>
      <c r="E26" s="498" t="s">
        <v>177</v>
      </c>
      <c r="F26" s="478"/>
      <c r="G26" s="478"/>
      <c r="H26" s="478"/>
      <c r="I26" s="478"/>
      <c r="J26" s="478"/>
      <c r="K26" s="479"/>
      <c r="L26" s="499">
        <v>1</v>
      </c>
      <c r="M26" s="500"/>
      <c r="N26" s="500"/>
      <c r="O26" s="500"/>
      <c r="P26" s="542"/>
      <c r="Q26" s="499">
        <v>5900</v>
      </c>
      <c r="R26" s="500"/>
      <c r="S26" s="500"/>
      <c r="T26" s="500"/>
      <c r="U26" s="500"/>
      <c r="V26" s="542"/>
      <c r="W26" s="594"/>
      <c r="X26" s="595"/>
      <c r="Y26" s="596"/>
      <c r="Z26" s="498" t="s">
        <v>178</v>
      </c>
      <c r="AA26" s="600"/>
      <c r="AB26" s="600"/>
      <c r="AC26" s="600"/>
      <c r="AD26" s="600"/>
      <c r="AE26" s="600"/>
      <c r="AF26" s="600"/>
      <c r="AG26" s="601"/>
      <c r="AH26" s="499">
        <v>6</v>
      </c>
      <c r="AI26" s="500"/>
      <c r="AJ26" s="500"/>
      <c r="AK26" s="500"/>
      <c r="AL26" s="542"/>
      <c r="AM26" s="499">
        <v>15366</v>
      </c>
      <c r="AN26" s="500"/>
      <c r="AO26" s="500"/>
      <c r="AP26" s="500"/>
      <c r="AQ26" s="500"/>
      <c r="AR26" s="542"/>
      <c r="AS26" s="499">
        <v>2561</v>
      </c>
      <c r="AT26" s="500"/>
      <c r="AU26" s="500"/>
      <c r="AV26" s="500"/>
      <c r="AW26" s="500"/>
      <c r="AX26" s="501"/>
      <c r="AY26" s="451" t="s">
        <v>179</v>
      </c>
      <c r="AZ26" s="452"/>
      <c r="BA26" s="452"/>
      <c r="BB26" s="452"/>
      <c r="BC26" s="452"/>
      <c r="BD26" s="452"/>
      <c r="BE26" s="452"/>
      <c r="BF26" s="452"/>
      <c r="BG26" s="452"/>
      <c r="BH26" s="452"/>
      <c r="BI26" s="452"/>
      <c r="BJ26" s="452"/>
      <c r="BK26" s="452"/>
      <c r="BL26" s="452"/>
      <c r="BM26" s="453"/>
      <c r="BN26" s="448" t="s">
        <v>174</v>
      </c>
      <c r="BO26" s="449"/>
      <c r="BP26" s="449"/>
      <c r="BQ26" s="449"/>
      <c r="BR26" s="449"/>
      <c r="BS26" s="449"/>
      <c r="BT26" s="449"/>
      <c r="BU26" s="450"/>
      <c r="BV26" s="448" t="s">
        <v>174</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c r="A27" s="178"/>
      <c r="B27" s="619"/>
      <c r="C27" s="595"/>
      <c r="D27" s="596"/>
      <c r="E27" s="498" t="s">
        <v>180</v>
      </c>
      <c r="F27" s="478"/>
      <c r="G27" s="478"/>
      <c r="H27" s="478"/>
      <c r="I27" s="478"/>
      <c r="J27" s="478"/>
      <c r="K27" s="479"/>
      <c r="L27" s="499">
        <v>1</v>
      </c>
      <c r="M27" s="500"/>
      <c r="N27" s="500"/>
      <c r="O27" s="500"/>
      <c r="P27" s="542"/>
      <c r="Q27" s="499">
        <v>2900</v>
      </c>
      <c r="R27" s="500"/>
      <c r="S27" s="500"/>
      <c r="T27" s="500"/>
      <c r="U27" s="500"/>
      <c r="V27" s="542"/>
      <c r="W27" s="594"/>
      <c r="X27" s="595"/>
      <c r="Y27" s="596"/>
      <c r="Z27" s="498" t="s">
        <v>181</v>
      </c>
      <c r="AA27" s="478"/>
      <c r="AB27" s="478"/>
      <c r="AC27" s="478"/>
      <c r="AD27" s="478"/>
      <c r="AE27" s="478"/>
      <c r="AF27" s="478"/>
      <c r="AG27" s="479"/>
      <c r="AH27" s="499" t="s">
        <v>175</v>
      </c>
      <c r="AI27" s="500"/>
      <c r="AJ27" s="500"/>
      <c r="AK27" s="500"/>
      <c r="AL27" s="542"/>
      <c r="AM27" s="499" t="s">
        <v>175</v>
      </c>
      <c r="AN27" s="500"/>
      <c r="AO27" s="500"/>
      <c r="AP27" s="500"/>
      <c r="AQ27" s="500"/>
      <c r="AR27" s="542"/>
      <c r="AS27" s="499" t="s">
        <v>175</v>
      </c>
      <c r="AT27" s="500"/>
      <c r="AU27" s="500"/>
      <c r="AV27" s="500"/>
      <c r="AW27" s="500"/>
      <c r="AX27" s="501"/>
      <c r="AY27" s="543" t="s">
        <v>182</v>
      </c>
      <c r="AZ27" s="544"/>
      <c r="BA27" s="544"/>
      <c r="BB27" s="544"/>
      <c r="BC27" s="544"/>
      <c r="BD27" s="544"/>
      <c r="BE27" s="544"/>
      <c r="BF27" s="544"/>
      <c r="BG27" s="544"/>
      <c r="BH27" s="544"/>
      <c r="BI27" s="544"/>
      <c r="BJ27" s="544"/>
      <c r="BK27" s="544"/>
      <c r="BL27" s="544"/>
      <c r="BM27" s="545"/>
      <c r="BN27" s="567" t="s">
        <v>175</v>
      </c>
      <c r="BO27" s="568"/>
      <c r="BP27" s="568"/>
      <c r="BQ27" s="568"/>
      <c r="BR27" s="568"/>
      <c r="BS27" s="568"/>
      <c r="BT27" s="568"/>
      <c r="BU27" s="569"/>
      <c r="BV27" s="567" t="s">
        <v>175</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c r="A28" s="178"/>
      <c r="B28" s="619"/>
      <c r="C28" s="595"/>
      <c r="D28" s="596"/>
      <c r="E28" s="498" t="s">
        <v>183</v>
      </c>
      <c r="F28" s="478"/>
      <c r="G28" s="478"/>
      <c r="H28" s="478"/>
      <c r="I28" s="478"/>
      <c r="J28" s="478"/>
      <c r="K28" s="479"/>
      <c r="L28" s="499">
        <v>1</v>
      </c>
      <c r="M28" s="500"/>
      <c r="N28" s="500"/>
      <c r="O28" s="500"/>
      <c r="P28" s="542"/>
      <c r="Q28" s="499">
        <v>2350</v>
      </c>
      <c r="R28" s="500"/>
      <c r="S28" s="500"/>
      <c r="T28" s="500"/>
      <c r="U28" s="500"/>
      <c r="V28" s="542"/>
      <c r="W28" s="594"/>
      <c r="X28" s="595"/>
      <c r="Y28" s="596"/>
      <c r="Z28" s="498" t="s">
        <v>184</v>
      </c>
      <c r="AA28" s="478"/>
      <c r="AB28" s="478"/>
      <c r="AC28" s="478"/>
      <c r="AD28" s="478"/>
      <c r="AE28" s="478"/>
      <c r="AF28" s="478"/>
      <c r="AG28" s="479"/>
      <c r="AH28" s="499" t="s">
        <v>174</v>
      </c>
      <c r="AI28" s="500"/>
      <c r="AJ28" s="500"/>
      <c r="AK28" s="500"/>
      <c r="AL28" s="542"/>
      <c r="AM28" s="499" t="s">
        <v>185</v>
      </c>
      <c r="AN28" s="500"/>
      <c r="AO28" s="500"/>
      <c r="AP28" s="500"/>
      <c r="AQ28" s="500"/>
      <c r="AR28" s="542"/>
      <c r="AS28" s="499" t="s">
        <v>129</v>
      </c>
      <c r="AT28" s="500"/>
      <c r="AU28" s="500"/>
      <c r="AV28" s="500"/>
      <c r="AW28" s="500"/>
      <c r="AX28" s="501"/>
      <c r="AY28" s="602" t="s">
        <v>186</v>
      </c>
      <c r="AZ28" s="603"/>
      <c r="BA28" s="603"/>
      <c r="BB28" s="604"/>
      <c r="BC28" s="408" t="s">
        <v>48</v>
      </c>
      <c r="BD28" s="409"/>
      <c r="BE28" s="409"/>
      <c r="BF28" s="409"/>
      <c r="BG28" s="409"/>
      <c r="BH28" s="409"/>
      <c r="BI28" s="409"/>
      <c r="BJ28" s="409"/>
      <c r="BK28" s="409"/>
      <c r="BL28" s="409"/>
      <c r="BM28" s="410"/>
      <c r="BN28" s="411">
        <v>636863</v>
      </c>
      <c r="BO28" s="412"/>
      <c r="BP28" s="412"/>
      <c r="BQ28" s="412"/>
      <c r="BR28" s="412"/>
      <c r="BS28" s="412"/>
      <c r="BT28" s="412"/>
      <c r="BU28" s="413"/>
      <c r="BV28" s="411">
        <v>592143</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c r="A29" s="178"/>
      <c r="B29" s="619"/>
      <c r="C29" s="595"/>
      <c r="D29" s="596"/>
      <c r="E29" s="498" t="s">
        <v>187</v>
      </c>
      <c r="F29" s="478"/>
      <c r="G29" s="478"/>
      <c r="H29" s="478"/>
      <c r="I29" s="478"/>
      <c r="J29" s="478"/>
      <c r="K29" s="479"/>
      <c r="L29" s="499">
        <v>16</v>
      </c>
      <c r="M29" s="500"/>
      <c r="N29" s="500"/>
      <c r="O29" s="500"/>
      <c r="P29" s="542"/>
      <c r="Q29" s="499">
        <v>2000</v>
      </c>
      <c r="R29" s="500"/>
      <c r="S29" s="500"/>
      <c r="T29" s="500"/>
      <c r="U29" s="500"/>
      <c r="V29" s="542"/>
      <c r="W29" s="597"/>
      <c r="X29" s="598"/>
      <c r="Y29" s="599"/>
      <c r="Z29" s="498" t="s">
        <v>188</v>
      </c>
      <c r="AA29" s="478"/>
      <c r="AB29" s="478"/>
      <c r="AC29" s="478"/>
      <c r="AD29" s="478"/>
      <c r="AE29" s="478"/>
      <c r="AF29" s="478"/>
      <c r="AG29" s="479"/>
      <c r="AH29" s="499">
        <v>182</v>
      </c>
      <c r="AI29" s="500"/>
      <c r="AJ29" s="500"/>
      <c r="AK29" s="500"/>
      <c r="AL29" s="542"/>
      <c r="AM29" s="499">
        <v>539812</v>
      </c>
      <c r="AN29" s="500"/>
      <c r="AO29" s="500"/>
      <c r="AP29" s="500"/>
      <c r="AQ29" s="500"/>
      <c r="AR29" s="542"/>
      <c r="AS29" s="499">
        <v>2966</v>
      </c>
      <c r="AT29" s="500"/>
      <c r="AU29" s="500"/>
      <c r="AV29" s="500"/>
      <c r="AW29" s="500"/>
      <c r="AX29" s="501"/>
      <c r="AY29" s="605"/>
      <c r="AZ29" s="606"/>
      <c r="BA29" s="606"/>
      <c r="BB29" s="607"/>
      <c r="BC29" s="482" t="s">
        <v>189</v>
      </c>
      <c r="BD29" s="483"/>
      <c r="BE29" s="483"/>
      <c r="BF29" s="483"/>
      <c r="BG29" s="483"/>
      <c r="BH29" s="483"/>
      <c r="BI29" s="483"/>
      <c r="BJ29" s="483"/>
      <c r="BK29" s="483"/>
      <c r="BL29" s="483"/>
      <c r="BM29" s="484"/>
      <c r="BN29" s="448">
        <v>216465</v>
      </c>
      <c r="BO29" s="449"/>
      <c r="BP29" s="449"/>
      <c r="BQ29" s="449"/>
      <c r="BR29" s="449"/>
      <c r="BS29" s="449"/>
      <c r="BT29" s="449"/>
      <c r="BU29" s="450"/>
      <c r="BV29" s="448">
        <v>72934</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190</v>
      </c>
      <c r="X30" s="616"/>
      <c r="Y30" s="616"/>
      <c r="Z30" s="616"/>
      <c r="AA30" s="616"/>
      <c r="AB30" s="616"/>
      <c r="AC30" s="616"/>
      <c r="AD30" s="616"/>
      <c r="AE30" s="616"/>
      <c r="AF30" s="616"/>
      <c r="AG30" s="617"/>
      <c r="AH30" s="575">
        <v>98.2</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915440</v>
      </c>
      <c r="BO30" s="568"/>
      <c r="BP30" s="568"/>
      <c r="BQ30" s="568"/>
      <c r="BR30" s="568"/>
      <c r="BS30" s="568"/>
      <c r="BT30" s="568"/>
      <c r="BU30" s="569"/>
      <c r="BV30" s="567">
        <v>515740</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1" t="s">
        <v>191</v>
      </c>
      <c r="D32" s="611"/>
      <c r="E32" s="611"/>
      <c r="F32" s="611"/>
      <c r="G32" s="611"/>
      <c r="H32" s="611"/>
      <c r="I32" s="611"/>
      <c r="J32" s="611"/>
      <c r="K32" s="611"/>
      <c r="L32" s="611"/>
      <c r="M32" s="611"/>
      <c r="N32" s="611"/>
      <c r="O32" s="611"/>
      <c r="P32" s="611"/>
      <c r="Q32" s="611"/>
      <c r="R32" s="611"/>
      <c r="S32" s="611"/>
      <c r="U32" s="452" t="s">
        <v>192</v>
      </c>
      <c r="V32" s="452"/>
      <c r="W32" s="452"/>
      <c r="X32" s="452"/>
      <c r="Y32" s="452"/>
      <c r="Z32" s="452"/>
      <c r="AA32" s="452"/>
      <c r="AB32" s="452"/>
      <c r="AC32" s="452"/>
      <c r="AD32" s="452"/>
      <c r="AE32" s="452"/>
      <c r="AF32" s="452"/>
      <c r="AG32" s="452"/>
      <c r="AH32" s="452"/>
      <c r="AI32" s="452"/>
      <c r="AJ32" s="452"/>
      <c r="AK32" s="452"/>
      <c r="AM32" s="452" t="s">
        <v>193</v>
      </c>
      <c r="AN32" s="452"/>
      <c r="AO32" s="452"/>
      <c r="AP32" s="452"/>
      <c r="AQ32" s="452"/>
      <c r="AR32" s="452"/>
      <c r="AS32" s="452"/>
      <c r="AT32" s="452"/>
      <c r="AU32" s="452"/>
      <c r="AV32" s="452"/>
      <c r="AW32" s="452"/>
      <c r="AX32" s="452"/>
      <c r="AY32" s="452"/>
      <c r="AZ32" s="452"/>
      <c r="BA32" s="452"/>
      <c r="BB32" s="452"/>
      <c r="BC32" s="452"/>
      <c r="BE32" s="452" t="s">
        <v>194</v>
      </c>
      <c r="BF32" s="452"/>
      <c r="BG32" s="452"/>
      <c r="BH32" s="452"/>
      <c r="BI32" s="452"/>
      <c r="BJ32" s="452"/>
      <c r="BK32" s="452"/>
      <c r="BL32" s="452"/>
      <c r="BM32" s="452"/>
      <c r="BN32" s="452"/>
      <c r="BO32" s="452"/>
      <c r="BP32" s="452"/>
      <c r="BQ32" s="452"/>
      <c r="BR32" s="452"/>
      <c r="BS32" s="452"/>
      <c r="BT32" s="452"/>
      <c r="BU32" s="452"/>
      <c r="BW32" s="452" t="s">
        <v>195</v>
      </c>
      <c r="BX32" s="452"/>
      <c r="BY32" s="452"/>
      <c r="BZ32" s="452"/>
      <c r="CA32" s="452"/>
      <c r="CB32" s="452"/>
      <c r="CC32" s="452"/>
      <c r="CD32" s="452"/>
      <c r="CE32" s="452"/>
      <c r="CF32" s="452"/>
      <c r="CG32" s="452"/>
      <c r="CH32" s="452"/>
      <c r="CI32" s="452"/>
      <c r="CJ32" s="452"/>
      <c r="CK32" s="452"/>
      <c r="CL32" s="452"/>
      <c r="CM32" s="452"/>
      <c r="CO32" s="452" t="s">
        <v>196</v>
      </c>
      <c r="CP32" s="452"/>
      <c r="CQ32" s="452"/>
      <c r="CR32" s="452"/>
      <c r="CS32" s="452"/>
      <c r="CT32" s="452"/>
      <c r="CU32" s="452"/>
      <c r="CV32" s="452"/>
      <c r="CW32" s="452"/>
      <c r="CX32" s="452"/>
      <c r="CY32" s="452"/>
      <c r="CZ32" s="452"/>
      <c r="DA32" s="452"/>
      <c r="DB32" s="452"/>
      <c r="DC32" s="452"/>
      <c r="DD32" s="452"/>
      <c r="DE32" s="452"/>
      <c r="DI32" s="201"/>
    </row>
    <row r="33" spans="1:113" ht="13.5" customHeight="1">
      <c r="A33" s="178"/>
      <c r="B33" s="202"/>
      <c r="C33" s="472" t="s">
        <v>197</v>
      </c>
      <c r="D33" s="472"/>
      <c r="E33" s="437" t="s">
        <v>198</v>
      </c>
      <c r="F33" s="437"/>
      <c r="G33" s="437"/>
      <c r="H33" s="437"/>
      <c r="I33" s="437"/>
      <c r="J33" s="437"/>
      <c r="K33" s="437"/>
      <c r="L33" s="437"/>
      <c r="M33" s="437"/>
      <c r="N33" s="437"/>
      <c r="O33" s="437"/>
      <c r="P33" s="437"/>
      <c r="Q33" s="437"/>
      <c r="R33" s="437"/>
      <c r="S33" s="437"/>
      <c r="T33" s="203"/>
      <c r="U33" s="472" t="s">
        <v>197</v>
      </c>
      <c r="V33" s="472"/>
      <c r="W33" s="437" t="s">
        <v>198</v>
      </c>
      <c r="X33" s="437"/>
      <c r="Y33" s="437"/>
      <c r="Z33" s="437"/>
      <c r="AA33" s="437"/>
      <c r="AB33" s="437"/>
      <c r="AC33" s="437"/>
      <c r="AD33" s="437"/>
      <c r="AE33" s="437"/>
      <c r="AF33" s="437"/>
      <c r="AG33" s="437"/>
      <c r="AH33" s="437"/>
      <c r="AI33" s="437"/>
      <c r="AJ33" s="437"/>
      <c r="AK33" s="437"/>
      <c r="AL33" s="203"/>
      <c r="AM33" s="472" t="s">
        <v>199</v>
      </c>
      <c r="AN33" s="472"/>
      <c r="AO33" s="437" t="s">
        <v>200</v>
      </c>
      <c r="AP33" s="437"/>
      <c r="AQ33" s="437"/>
      <c r="AR33" s="437"/>
      <c r="AS33" s="437"/>
      <c r="AT33" s="437"/>
      <c r="AU33" s="437"/>
      <c r="AV33" s="437"/>
      <c r="AW33" s="437"/>
      <c r="AX33" s="437"/>
      <c r="AY33" s="437"/>
      <c r="AZ33" s="437"/>
      <c r="BA33" s="437"/>
      <c r="BB33" s="437"/>
      <c r="BC33" s="437"/>
      <c r="BD33" s="204"/>
      <c r="BE33" s="437" t="s">
        <v>201</v>
      </c>
      <c r="BF33" s="437"/>
      <c r="BG33" s="437" t="s">
        <v>202</v>
      </c>
      <c r="BH33" s="437"/>
      <c r="BI33" s="437"/>
      <c r="BJ33" s="437"/>
      <c r="BK33" s="437"/>
      <c r="BL33" s="437"/>
      <c r="BM33" s="437"/>
      <c r="BN33" s="437"/>
      <c r="BO33" s="437"/>
      <c r="BP33" s="437"/>
      <c r="BQ33" s="437"/>
      <c r="BR33" s="437"/>
      <c r="BS33" s="437"/>
      <c r="BT33" s="437"/>
      <c r="BU33" s="437"/>
      <c r="BV33" s="204"/>
      <c r="BW33" s="472" t="s">
        <v>201</v>
      </c>
      <c r="BX33" s="472"/>
      <c r="BY33" s="437" t="s">
        <v>203</v>
      </c>
      <c r="BZ33" s="437"/>
      <c r="CA33" s="437"/>
      <c r="CB33" s="437"/>
      <c r="CC33" s="437"/>
      <c r="CD33" s="437"/>
      <c r="CE33" s="437"/>
      <c r="CF33" s="437"/>
      <c r="CG33" s="437"/>
      <c r="CH33" s="437"/>
      <c r="CI33" s="437"/>
      <c r="CJ33" s="437"/>
      <c r="CK33" s="437"/>
      <c r="CL33" s="437"/>
      <c r="CM33" s="437"/>
      <c r="CN33" s="203"/>
      <c r="CO33" s="472" t="s">
        <v>197</v>
      </c>
      <c r="CP33" s="472"/>
      <c r="CQ33" s="437" t="s">
        <v>204</v>
      </c>
      <c r="CR33" s="437"/>
      <c r="CS33" s="437"/>
      <c r="CT33" s="437"/>
      <c r="CU33" s="437"/>
      <c r="CV33" s="437"/>
      <c r="CW33" s="437"/>
      <c r="CX33" s="437"/>
      <c r="CY33" s="437"/>
      <c r="CZ33" s="437"/>
      <c r="DA33" s="437"/>
      <c r="DB33" s="437"/>
      <c r="DC33" s="437"/>
      <c r="DD33" s="437"/>
      <c r="DE33" s="437"/>
      <c r="DF33" s="203"/>
      <c r="DG33" s="637" t="s">
        <v>205</v>
      </c>
      <c r="DH33" s="637"/>
      <c r="DI33" s="205"/>
    </row>
    <row r="34" spans="1:113" ht="32.25" customHeight="1">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2</v>
      </c>
      <c r="V34" s="638"/>
      <c r="W34" s="639" t="str">
        <f>IF('各会計、関係団体の財政状況及び健全化判断比率'!B28="","",'各会計、関係団体の財政状況及び健全化判断比率'!B28)</f>
        <v>余市町国民健康保険特別会計</v>
      </c>
      <c r="X34" s="639"/>
      <c r="Y34" s="639"/>
      <c r="Z34" s="639"/>
      <c r="AA34" s="639"/>
      <c r="AB34" s="639"/>
      <c r="AC34" s="639"/>
      <c r="AD34" s="639"/>
      <c r="AE34" s="639"/>
      <c r="AF34" s="639"/>
      <c r="AG34" s="639"/>
      <c r="AH34" s="639"/>
      <c r="AI34" s="639"/>
      <c r="AJ34" s="639"/>
      <c r="AK34" s="639"/>
      <c r="AL34" s="178"/>
      <c r="AM34" s="638">
        <f>IF(AO34="","",MAX(C34:D43,U34:V43)+1)</f>
        <v>5</v>
      </c>
      <c r="AN34" s="638"/>
      <c r="AO34" s="639" t="str">
        <f>IF('各会計、関係団体の財政状況及び健全化判断比率'!B31="","",'各会計、関係団体の財政状況及び健全化判断比率'!B31)</f>
        <v>余市町水道事業会計</v>
      </c>
      <c r="AP34" s="639"/>
      <c r="AQ34" s="639"/>
      <c r="AR34" s="639"/>
      <c r="AS34" s="639"/>
      <c r="AT34" s="639"/>
      <c r="AU34" s="639"/>
      <c r="AV34" s="639"/>
      <c r="AW34" s="639"/>
      <c r="AX34" s="639"/>
      <c r="AY34" s="639"/>
      <c r="AZ34" s="639"/>
      <c r="BA34" s="639"/>
      <c r="BB34" s="639"/>
      <c r="BC34" s="639"/>
      <c r="BD34" s="178"/>
      <c r="BE34" s="638">
        <f>IF(BG34="","",MAX(C34:D43,U34:V43,AM34:AN43)+1)</f>
        <v>6</v>
      </c>
      <c r="BF34" s="638"/>
      <c r="BG34" s="639" t="str">
        <f>IF('各会計、関係団体の財政状況及び健全化判断比率'!B32="","",'各会計、関係団体の財政状況及び健全化判断比率'!B32)</f>
        <v>余市町公共下水道特別会計</v>
      </c>
      <c r="BH34" s="639"/>
      <c r="BI34" s="639"/>
      <c r="BJ34" s="639"/>
      <c r="BK34" s="639"/>
      <c r="BL34" s="639"/>
      <c r="BM34" s="639"/>
      <c r="BN34" s="639"/>
      <c r="BO34" s="639"/>
      <c r="BP34" s="639"/>
      <c r="BQ34" s="639"/>
      <c r="BR34" s="639"/>
      <c r="BS34" s="639"/>
      <c r="BT34" s="639"/>
      <c r="BU34" s="639"/>
      <c r="BV34" s="178"/>
      <c r="BW34" s="638">
        <f>IF(BY34="","",MAX(C34:D43,U34:V43,AM34:AN43,BE34:BF43)+1)</f>
        <v>7</v>
      </c>
      <c r="BX34" s="638"/>
      <c r="BY34" s="639" t="str">
        <f>IF('各会計、関係団体の財政状況及び健全化判断比率'!B68="","",'各会計、関係団体の財政状況及び健全化判断比率'!B68)</f>
        <v>北後志衛生施設組合</v>
      </c>
      <c r="BZ34" s="639"/>
      <c r="CA34" s="639"/>
      <c r="CB34" s="639"/>
      <c r="CC34" s="639"/>
      <c r="CD34" s="639"/>
      <c r="CE34" s="639"/>
      <c r="CF34" s="639"/>
      <c r="CG34" s="639"/>
      <c r="CH34" s="639"/>
      <c r="CI34" s="639"/>
      <c r="CJ34" s="639"/>
      <c r="CK34" s="639"/>
      <c r="CL34" s="639"/>
      <c r="CM34" s="639"/>
      <c r="CN34" s="178"/>
      <c r="CO34" s="638">
        <f>IF(CQ34="","",MAX(C34:D43,U34:V43,AM34:AN43,BE34:BF43,BW34:BX43)+1)</f>
        <v>11</v>
      </c>
      <c r="CP34" s="638"/>
      <c r="CQ34" s="639" t="str">
        <f>IF('各会計、関係団体の財政状況及び健全化判断比率'!BS7="","",'各会計、関係団体の財政状況及び健全化判断比率'!BS7)</f>
        <v>北後志第一清掃公社</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c r="A35" s="178"/>
      <c r="B35" s="202"/>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8"/>
      <c r="U35" s="638">
        <f>IF(W35="","",U34+1)</f>
        <v>3</v>
      </c>
      <c r="V35" s="638"/>
      <c r="W35" s="639" t="str">
        <f>IF('各会計、関係団体の財政状況及び健全化判断比率'!B29="","",'各会計、関係団体の財政状況及び健全化判断比率'!B29)</f>
        <v>余市町介護保険特別会計</v>
      </c>
      <c r="X35" s="639"/>
      <c r="Y35" s="639"/>
      <c r="Z35" s="639"/>
      <c r="AA35" s="639"/>
      <c r="AB35" s="639"/>
      <c r="AC35" s="639"/>
      <c r="AD35" s="639"/>
      <c r="AE35" s="639"/>
      <c r="AF35" s="639"/>
      <c r="AG35" s="639"/>
      <c r="AH35" s="639"/>
      <c r="AI35" s="639"/>
      <c r="AJ35" s="639"/>
      <c r="AK35" s="639"/>
      <c r="AL35" s="178"/>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8"/>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8"/>
      <c r="BW35" s="638">
        <f t="shared" ref="BW35:BW43" si="2">IF(BY35="","",BW34+1)</f>
        <v>8</v>
      </c>
      <c r="BX35" s="638"/>
      <c r="BY35" s="639" t="str">
        <f>IF('各会計、関係団体の財政状況及び健全化判断比率'!B69="","",'各会計、関係団体の財政状況及び健全化判断比率'!B69)</f>
        <v>北しりべし廃棄物処理広域連合</v>
      </c>
      <c r="BZ35" s="639"/>
      <c r="CA35" s="639"/>
      <c r="CB35" s="639"/>
      <c r="CC35" s="639"/>
      <c r="CD35" s="639"/>
      <c r="CE35" s="639"/>
      <c r="CF35" s="639"/>
      <c r="CG35" s="639"/>
      <c r="CH35" s="639"/>
      <c r="CI35" s="639"/>
      <c r="CJ35" s="639"/>
      <c r="CK35" s="639"/>
      <c r="CL35" s="639"/>
      <c r="CM35" s="639"/>
      <c r="CN35" s="178"/>
      <c r="CO35" s="638">
        <f t="shared" ref="CO35:CO43" si="3">IF(CQ35="","",CO34+1)</f>
        <v>12</v>
      </c>
      <c r="CP35" s="638"/>
      <c r="CQ35" s="639" t="str">
        <f>IF('各会計、関係団体の財政状況及び健全化判断比率'!BS8="","",'各会計、関係団体の財政状況及び健全化判断比率'!BS8)</f>
        <v>まほろば宅地管理公社</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f t="shared" ref="U36:U43" si="4">IF(W36="","",U35+1)</f>
        <v>4</v>
      </c>
      <c r="V36" s="638"/>
      <c r="W36" s="639" t="str">
        <f>IF('各会計、関係団体の財政状況及び健全化判断比率'!B30="","",'各会計、関係団体の財政状況及び健全化判断比率'!B30)</f>
        <v>余市町後期高齢者医療特別会計</v>
      </c>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9</v>
      </c>
      <c r="BX36" s="638"/>
      <c r="BY36" s="639" t="str">
        <f>IF('各会計、関係団体の財政状況及び健全化判断比率'!B70="","",'各会計、関係団体の財政状況及び健全化判断比率'!B70)</f>
        <v>北後志消防組合</v>
      </c>
      <c r="BZ36" s="639"/>
      <c r="CA36" s="639"/>
      <c r="CB36" s="639"/>
      <c r="CC36" s="639"/>
      <c r="CD36" s="639"/>
      <c r="CE36" s="639"/>
      <c r="CF36" s="639"/>
      <c r="CG36" s="639"/>
      <c r="CH36" s="639"/>
      <c r="CI36" s="639"/>
      <c r="CJ36" s="639"/>
      <c r="CK36" s="639"/>
      <c r="CL36" s="639"/>
      <c r="CM36" s="639"/>
      <c r="CN36" s="178"/>
      <c r="CO36" s="638" t="str">
        <f t="shared" si="3"/>
        <v/>
      </c>
      <c r="CP36" s="638"/>
      <c r="CQ36" s="639" t="str">
        <f>IF('各会計、関係団体の財政状況及び健全化判断比率'!BS9="","",'各会計、関係団体の財政状況及び健全化判断比率'!BS9)</f>
        <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t="str">
        <f t="shared" si="4"/>
        <v/>
      </c>
      <c r="V37" s="638"/>
      <c r="W37" s="639"/>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10</v>
      </c>
      <c r="BX37" s="638"/>
      <c r="BY37" s="639" t="str">
        <f>IF('各会計、関係団体の財政状況及び健全化判断比率'!B71="","",'各会計、関係団体の財政状況及び健全化判断比率'!B71)</f>
        <v>後志教育研修センター</v>
      </c>
      <c r="BZ37" s="639"/>
      <c r="CA37" s="639"/>
      <c r="CB37" s="639"/>
      <c r="CC37" s="639"/>
      <c r="CD37" s="639"/>
      <c r="CE37" s="639"/>
      <c r="CF37" s="639"/>
      <c r="CG37" s="639"/>
      <c r="CH37" s="639"/>
      <c r="CI37" s="639"/>
      <c r="CJ37" s="639"/>
      <c r="CK37" s="639"/>
      <c r="CL37" s="639"/>
      <c r="CM37" s="639"/>
      <c r="CN37" s="178"/>
      <c r="CO37" s="638" t="str">
        <f t="shared" si="3"/>
        <v/>
      </c>
      <c r="CP37" s="638"/>
      <c r="CQ37" s="639" t="str">
        <f>IF('各会計、関係団体の財政状況及び健全化判断比率'!BS10="","",'各会計、関係団体の財政状況及び健全化判断比率'!BS10)</f>
        <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t="str">
        <f t="shared" si="2"/>
        <v/>
      </c>
      <c r="BX38" s="638"/>
      <c r="BY38" s="639" t="str">
        <f>IF('各会計、関係団体の財政状況及び健全化判断比率'!B72="","",'各会計、関係団体の財政状況及び健全化判断比率'!B72)</f>
        <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t="str">
        <f t="shared" si="2"/>
        <v/>
      </c>
      <c r="BX39" s="638"/>
      <c r="BY39" s="639" t="str">
        <f>IF('各会計、関係団体の財政状況及び健全化判断比率'!B73="","",'各会計、関係団体の財政状況及び健全化判断比率'!B73)</f>
        <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1" t="s">
        <v>207</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c r="E47" s="641" t="s">
        <v>208</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c r="E48" s="641" t="s">
        <v>209</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1:119">
      <c r="E49" s="642" t="s">
        <v>210</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1:119">
      <c r="E50" s="641" t="s">
        <v>211</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1:119">
      <c r="E51" s="641" t="s">
        <v>212</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1:119">
      <c r="E52" s="641" t="s">
        <v>213</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1:119">
      <c r="A53" s="367"/>
      <c r="B53" s="367"/>
      <c r="C53" s="367"/>
      <c r="D53" s="367"/>
      <c r="E53" s="368" t="s">
        <v>592</v>
      </c>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7"/>
      <c r="AY53" s="367"/>
      <c r="AZ53" s="367"/>
      <c r="BA53" s="367"/>
      <c r="BB53" s="367"/>
      <c r="BC53" s="367"/>
      <c r="BD53" s="367"/>
      <c r="BE53" s="367"/>
      <c r="BF53" s="367"/>
      <c r="BG53" s="367"/>
      <c r="BH53" s="367"/>
      <c r="BI53" s="367"/>
      <c r="BJ53" s="367"/>
      <c r="BK53" s="367"/>
      <c r="BL53" s="367"/>
      <c r="BM53" s="367"/>
      <c r="BN53" s="367"/>
      <c r="BO53" s="367"/>
      <c r="BP53" s="367"/>
      <c r="BQ53" s="367"/>
      <c r="BR53" s="367"/>
      <c r="BS53" s="367"/>
      <c r="BT53" s="367"/>
      <c r="BU53" s="367"/>
      <c r="BV53" s="367"/>
      <c r="BW53" s="367"/>
      <c r="BX53" s="367"/>
      <c r="BY53" s="367"/>
      <c r="BZ53" s="367"/>
      <c r="CA53" s="367"/>
      <c r="CB53" s="367"/>
      <c r="CC53" s="367"/>
      <c r="CD53" s="367"/>
      <c r="CE53" s="367"/>
      <c r="CF53" s="367"/>
      <c r="CG53" s="367"/>
      <c r="CH53" s="367"/>
      <c r="CI53" s="367"/>
      <c r="CJ53" s="367"/>
      <c r="CK53" s="367"/>
      <c r="CL53" s="367"/>
      <c r="CM53" s="367"/>
      <c r="CN53" s="367"/>
      <c r="CO53" s="367"/>
      <c r="CP53" s="367"/>
      <c r="CQ53" s="367"/>
      <c r="CR53" s="367"/>
      <c r="CS53" s="367"/>
      <c r="CT53" s="367"/>
      <c r="CU53" s="367"/>
      <c r="CV53" s="367"/>
      <c r="CW53" s="367"/>
      <c r="CX53" s="367"/>
      <c r="CY53" s="367"/>
      <c r="CZ53" s="367"/>
      <c r="DA53" s="367"/>
      <c r="DB53" s="367"/>
      <c r="DC53" s="367"/>
      <c r="DD53" s="367"/>
      <c r="DE53" s="367"/>
      <c r="DF53" s="367"/>
      <c r="DG53" s="367"/>
      <c r="DH53" s="367"/>
      <c r="DI53" s="367"/>
      <c r="DJ53" s="367"/>
      <c r="DK53" s="367"/>
      <c r="DL53" s="367"/>
      <c r="DM53" s="367"/>
      <c r="DN53" s="367"/>
      <c r="DO53" s="367"/>
    </row>
    <row r="54" spans="1:119"/>
    <row r="55" spans="1:119"/>
    <row r="56" spans="1:119"/>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485</v>
      </c>
      <c r="G33" s="29" t="s">
        <v>486</v>
      </c>
      <c r="H33" s="29" t="s">
        <v>487</v>
      </c>
      <c r="I33" s="29" t="s">
        <v>488</v>
      </c>
      <c r="J33" s="30" t="s">
        <v>489</v>
      </c>
      <c r="K33" s="22"/>
      <c r="L33" s="22"/>
      <c r="M33" s="22"/>
      <c r="N33" s="22"/>
      <c r="O33" s="22"/>
      <c r="P33" s="22"/>
    </row>
    <row r="34" spans="1:16" ht="39" customHeight="1">
      <c r="A34" s="22"/>
      <c r="B34" s="31"/>
      <c r="C34" s="1217" t="s">
        <v>492</v>
      </c>
      <c r="D34" s="1217"/>
      <c r="E34" s="1218"/>
      <c r="F34" s="32">
        <v>2.63</v>
      </c>
      <c r="G34" s="33">
        <v>3.71</v>
      </c>
      <c r="H34" s="33">
        <v>4.3099999999999996</v>
      </c>
      <c r="I34" s="33">
        <v>4.8499999999999996</v>
      </c>
      <c r="J34" s="34">
        <v>7.98</v>
      </c>
      <c r="K34" s="22"/>
      <c r="L34" s="22"/>
      <c r="M34" s="22"/>
      <c r="N34" s="22"/>
      <c r="O34" s="22"/>
      <c r="P34" s="22"/>
    </row>
    <row r="35" spans="1:16" ht="39" customHeight="1">
      <c r="A35" s="22"/>
      <c r="B35" s="35"/>
      <c r="C35" s="1211" t="s">
        <v>493</v>
      </c>
      <c r="D35" s="1212"/>
      <c r="E35" s="1213"/>
      <c r="F35" s="36">
        <v>4.62</v>
      </c>
      <c r="G35" s="37">
        <v>4.5999999999999996</v>
      </c>
      <c r="H35" s="37">
        <v>5.24</v>
      </c>
      <c r="I35" s="37">
        <v>5.3</v>
      </c>
      <c r="J35" s="38">
        <v>5.72</v>
      </c>
      <c r="K35" s="22"/>
      <c r="L35" s="22"/>
      <c r="M35" s="22"/>
      <c r="N35" s="22"/>
      <c r="O35" s="22"/>
      <c r="P35" s="22"/>
    </row>
    <row r="36" spans="1:16" ht="39" customHeight="1">
      <c r="A36" s="22"/>
      <c r="B36" s="35"/>
      <c r="C36" s="1211" t="s">
        <v>494</v>
      </c>
      <c r="D36" s="1212"/>
      <c r="E36" s="1213"/>
      <c r="F36" s="36">
        <v>0.95</v>
      </c>
      <c r="G36" s="37">
        <v>1.23</v>
      </c>
      <c r="H36" s="37">
        <v>0.8</v>
      </c>
      <c r="I36" s="37">
        <v>1.0900000000000001</v>
      </c>
      <c r="J36" s="38">
        <v>0.95</v>
      </c>
      <c r="K36" s="22"/>
      <c r="L36" s="22"/>
      <c r="M36" s="22"/>
      <c r="N36" s="22"/>
      <c r="O36" s="22"/>
      <c r="P36" s="22"/>
    </row>
    <row r="37" spans="1:16" ht="39" customHeight="1">
      <c r="A37" s="22"/>
      <c r="B37" s="35"/>
      <c r="C37" s="1211" t="s">
        <v>495</v>
      </c>
      <c r="D37" s="1212"/>
      <c r="E37" s="1213"/>
      <c r="F37" s="36">
        <v>0.39</v>
      </c>
      <c r="G37" s="37">
        <v>0.48</v>
      </c>
      <c r="H37" s="37">
        <v>0.8</v>
      </c>
      <c r="I37" s="37">
        <v>0.85</v>
      </c>
      <c r="J37" s="38">
        <v>0.67</v>
      </c>
      <c r="K37" s="22"/>
      <c r="L37" s="22"/>
      <c r="M37" s="22"/>
      <c r="N37" s="22"/>
      <c r="O37" s="22"/>
      <c r="P37" s="22"/>
    </row>
    <row r="38" spans="1:16" ht="39" customHeight="1">
      <c r="A38" s="22"/>
      <c r="B38" s="35"/>
      <c r="C38" s="1211" t="s">
        <v>496</v>
      </c>
      <c r="D38" s="1212"/>
      <c r="E38" s="1213"/>
      <c r="F38" s="36" t="s">
        <v>497</v>
      </c>
      <c r="G38" s="37" t="s">
        <v>498</v>
      </c>
      <c r="H38" s="37" t="s">
        <v>499</v>
      </c>
      <c r="I38" s="37" t="s">
        <v>500</v>
      </c>
      <c r="J38" s="38">
        <v>0.16</v>
      </c>
      <c r="K38" s="22"/>
      <c r="L38" s="22"/>
      <c r="M38" s="22"/>
      <c r="N38" s="22"/>
      <c r="O38" s="22"/>
      <c r="P38" s="22"/>
    </row>
    <row r="39" spans="1:16" ht="39" customHeight="1">
      <c r="A39" s="22"/>
      <c r="B39" s="35"/>
      <c r="C39" s="1211" t="s">
        <v>501</v>
      </c>
      <c r="D39" s="1212"/>
      <c r="E39" s="1213"/>
      <c r="F39" s="36">
        <v>0</v>
      </c>
      <c r="G39" s="37">
        <v>0</v>
      </c>
      <c r="H39" s="37">
        <v>0</v>
      </c>
      <c r="I39" s="37">
        <v>0</v>
      </c>
      <c r="J39" s="38">
        <v>0</v>
      </c>
      <c r="K39" s="22"/>
      <c r="L39" s="22"/>
      <c r="M39" s="22"/>
      <c r="N39" s="22"/>
      <c r="O39" s="22"/>
      <c r="P39" s="22"/>
    </row>
    <row r="40" spans="1:16" ht="39" customHeight="1">
      <c r="A40" s="22"/>
      <c r="B40" s="35"/>
      <c r="C40" s="1211"/>
      <c r="D40" s="1212"/>
      <c r="E40" s="1213"/>
      <c r="F40" s="36"/>
      <c r="G40" s="37"/>
      <c r="H40" s="37"/>
      <c r="I40" s="37"/>
      <c r="J40" s="38"/>
      <c r="K40" s="22"/>
      <c r="L40" s="22"/>
      <c r="M40" s="22"/>
      <c r="N40" s="22"/>
      <c r="O40" s="22"/>
      <c r="P40" s="22"/>
    </row>
    <row r="41" spans="1:16" ht="39" customHeight="1">
      <c r="A41" s="22"/>
      <c r="B41" s="35"/>
      <c r="C41" s="1211"/>
      <c r="D41" s="1212"/>
      <c r="E41" s="1213"/>
      <c r="F41" s="36"/>
      <c r="G41" s="37"/>
      <c r="H41" s="37"/>
      <c r="I41" s="37"/>
      <c r="J41" s="38"/>
      <c r="K41" s="22"/>
      <c r="L41" s="22"/>
      <c r="M41" s="22"/>
      <c r="N41" s="22"/>
      <c r="O41" s="22"/>
      <c r="P41" s="22"/>
    </row>
    <row r="42" spans="1:16" ht="39" customHeight="1">
      <c r="A42" s="22"/>
      <c r="B42" s="39"/>
      <c r="C42" s="1211" t="s">
        <v>502</v>
      </c>
      <c r="D42" s="1212"/>
      <c r="E42" s="1213"/>
      <c r="F42" s="36" t="s">
        <v>444</v>
      </c>
      <c r="G42" s="37" t="s">
        <v>444</v>
      </c>
      <c r="H42" s="37" t="s">
        <v>444</v>
      </c>
      <c r="I42" s="37" t="s">
        <v>444</v>
      </c>
      <c r="J42" s="38" t="s">
        <v>444</v>
      </c>
      <c r="K42" s="22"/>
      <c r="L42" s="22"/>
      <c r="M42" s="22"/>
      <c r="N42" s="22"/>
      <c r="O42" s="22"/>
      <c r="P42" s="22"/>
    </row>
    <row r="43" spans="1:16" ht="39" customHeight="1" thickBot="1">
      <c r="A43" s="22"/>
      <c r="B43" s="40"/>
      <c r="C43" s="1214" t="s">
        <v>503</v>
      </c>
      <c r="D43" s="1215"/>
      <c r="E43" s="1216"/>
      <c r="F43" s="41" t="s">
        <v>444</v>
      </c>
      <c r="G43" s="42" t="s">
        <v>444</v>
      </c>
      <c r="H43" s="42" t="s">
        <v>444</v>
      </c>
      <c r="I43" s="42" t="s">
        <v>444</v>
      </c>
      <c r="J43" s="43" t="s">
        <v>444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LM43G8JYr779sLZl3QgEidJvef/u4pVJOTPbGhhWzPb6ux1SmbBfombq/zX99s0lTaG2z/t1dJB+ltcGN63Xg==" saltValue="/+vrEr1tHBcj4tMnKQIe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485</v>
      </c>
      <c r="L44" s="56" t="s">
        <v>486</v>
      </c>
      <c r="M44" s="56" t="s">
        <v>487</v>
      </c>
      <c r="N44" s="56" t="s">
        <v>488</v>
      </c>
      <c r="O44" s="57" t="s">
        <v>489</v>
      </c>
      <c r="P44" s="48"/>
      <c r="Q44" s="48"/>
      <c r="R44" s="48"/>
      <c r="S44" s="48"/>
      <c r="T44" s="48"/>
      <c r="U44" s="48"/>
    </row>
    <row r="45" spans="1:21" ht="30.75" customHeight="1">
      <c r="A45" s="48"/>
      <c r="B45" s="1219" t="s">
        <v>11</v>
      </c>
      <c r="C45" s="1220"/>
      <c r="D45" s="58"/>
      <c r="E45" s="1225" t="s">
        <v>12</v>
      </c>
      <c r="F45" s="1225"/>
      <c r="G45" s="1225"/>
      <c r="H45" s="1225"/>
      <c r="I45" s="1225"/>
      <c r="J45" s="1226"/>
      <c r="K45" s="59">
        <v>791</v>
      </c>
      <c r="L45" s="60">
        <v>702</v>
      </c>
      <c r="M45" s="60">
        <v>689</v>
      </c>
      <c r="N45" s="60">
        <v>687</v>
      </c>
      <c r="O45" s="61">
        <v>685</v>
      </c>
      <c r="P45" s="48"/>
      <c r="Q45" s="48"/>
      <c r="R45" s="48"/>
      <c r="S45" s="48"/>
      <c r="T45" s="48"/>
      <c r="U45" s="48"/>
    </row>
    <row r="46" spans="1:21" ht="30.75" customHeight="1">
      <c r="A46" s="48"/>
      <c r="B46" s="1221"/>
      <c r="C46" s="1222"/>
      <c r="D46" s="62"/>
      <c r="E46" s="1227" t="s">
        <v>13</v>
      </c>
      <c r="F46" s="1227"/>
      <c r="G46" s="1227"/>
      <c r="H46" s="1227"/>
      <c r="I46" s="1227"/>
      <c r="J46" s="1228"/>
      <c r="K46" s="63" t="s">
        <v>444</v>
      </c>
      <c r="L46" s="64" t="s">
        <v>444</v>
      </c>
      <c r="M46" s="64" t="s">
        <v>444</v>
      </c>
      <c r="N46" s="64" t="s">
        <v>444</v>
      </c>
      <c r="O46" s="65" t="s">
        <v>444</v>
      </c>
      <c r="P46" s="48"/>
      <c r="Q46" s="48"/>
      <c r="R46" s="48"/>
      <c r="S46" s="48"/>
      <c r="T46" s="48"/>
      <c r="U46" s="48"/>
    </row>
    <row r="47" spans="1:21" ht="30.75" customHeight="1">
      <c r="A47" s="48"/>
      <c r="B47" s="1221"/>
      <c r="C47" s="1222"/>
      <c r="D47" s="62"/>
      <c r="E47" s="1227" t="s">
        <v>14</v>
      </c>
      <c r="F47" s="1227"/>
      <c r="G47" s="1227"/>
      <c r="H47" s="1227"/>
      <c r="I47" s="1227"/>
      <c r="J47" s="1228"/>
      <c r="K47" s="63" t="s">
        <v>444</v>
      </c>
      <c r="L47" s="64" t="s">
        <v>444</v>
      </c>
      <c r="M47" s="64" t="s">
        <v>444</v>
      </c>
      <c r="N47" s="64" t="s">
        <v>444</v>
      </c>
      <c r="O47" s="65" t="s">
        <v>444</v>
      </c>
      <c r="P47" s="48"/>
      <c r="Q47" s="48"/>
      <c r="R47" s="48"/>
      <c r="S47" s="48"/>
      <c r="T47" s="48"/>
      <c r="U47" s="48"/>
    </row>
    <row r="48" spans="1:21" ht="30.75" customHeight="1">
      <c r="A48" s="48"/>
      <c r="B48" s="1221"/>
      <c r="C48" s="1222"/>
      <c r="D48" s="62"/>
      <c r="E48" s="1227" t="s">
        <v>15</v>
      </c>
      <c r="F48" s="1227"/>
      <c r="G48" s="1227"/>
      <c r="H48" s="1227"/>
      <c r="I48" s="1227"/>
      <c r="J48" s="1228"/>
      <c r="K48" s="63">
        <v>559</v>
      </c>
      <c r="L48" s="64">
        <v>566</v>
      </c>
      <c r="M48" s="64">
        <v>384</v>
      </c>
      <c r="N48" s="64">
        <v>381</v>
      </c>
      <c r="O48" s="65">
        <v>459</v>
      </c>
      <c r="P48" s="48"/>
      <c r="Q48" s="48"/>
      <c r="R48" s="48"/>
      <c r="S48" s="48"/>
      <c r="T48" s="48"/>
      <c r="U48" s="48"/>
    </row>
    <row r="49" spans="1:21" ht="30.75" customHeight="1">
      <c r="A49" s="48"/>
      <c r="B49" s="1221"/>
      <c r="C49" s="1222"/>
      <c r="D49" s="62"/>
      <c r="E49" s="1227" t="s">
        <v>16</v>
      </c>
      <c r="F49" s="1227"/>
      <c r="G49" s="1227"/>
      <c r="H49" s="1227"/>
      <c r="I49" s="1227"/>
      <c r="J49" s="1228"/>
      <c r="K49" s="63">
        <v>88</v>
      </c>
      <c r="L49" s="64">
        <v>96</v>
      </c>
      <c r="M49" s="64">
        <v>103</v>
      </c>
      <c r="N49" s="64">
        <v>77</v>
      </c>
      <c r="O49" s="65">
        <v>44</v>
      </c>
      <c r="P49" s="48"/>
      <c r="Q49" s="48"/>
      <c r="R49" s="48"/>
      <c r="S49" s="48"/>
      <c r="T49" s="48"/>
      <c r="U49" s="48"/>
    </row>
    <row r="50" spans="1:21" ht="30.75" customHeight="1">
      <c r="A50" s="48"/>
      <c r="B50" s="1221"/>
      <c r="C50" s="1222"/>
      <c r="D50" s="62"/>
      <c r="E50" s="1227" t="s">
        <v>17</v>
      </c>
      <c r="F50" s="1227"/>
      <c r="G50" s="1227"/>
      <c r="H50" s="1227"/>
      <c r="I50" s="1227"/>
      <c r="J50" s="1228"/>
      <c r="K50" s="63">
        <v>40</v>
      </c>
      <c r="L50" s="64">
        <v>39</v>
      </c>
      <c r="M50" s="64">
        <v>35</v>
      </c>
      <c r="N50" s="64">
        <v>24</v>
      </c>
      <c r="O50" s="65">
        <v>23</v>
      </c>
      <c r="P50" s="48"/>
      <c r="Q50" s="48"/>
      <c r="R50" s="48"/>
      <c r="S50" s="48"/>
      <c r="T50" s="48"/>
      <c r="U50" s="48"/>
    </row>
    <row r="51" spans="1:21" ht="30.75" customHeight="1">
      <c r="A51" s="48"/>
      <c r="B51" s="1223"/>
      <c r="C51" s="1224"/>
      <c r="D51" s="66"/>
      <c r="E51" s="1227" t="s">
        <v>18</v>
      </c>
      <c r="F51" s="1227"/>
      <c r="G51" s="1227"/>
      <c r="H51" s="1227"/>
      <c r="I51" s="1227"/>
      <c r="J51" s="1228"/>
      <c r="K51" s="63">
        <v>0</v>
      </c>
      <c r="L51" s="64">
        <v>0</v>
      </c>
      <c r="M51" s="64">
        <v>0</v>
      </c>
      <c r="N51" s="64">
        <v>0</v>
      </c>
      <c r="O51" s="65" t="s">
        <v>444</v>
      </c>
      <c r="P51" s="48"/>
      <c r="Q51" s="48"/>
      <c r="R51" s="48"/>
      <c r="S51" s="48"/>
      <c r="T51" s="48"/>
      <c r="U51" s="48"/>
    </row>
    <row r="52" spans="1:21" ht="30.75" customHeight="1">
      <c r="A52" s="48"/>
      <c r="B52" s="1229" t="s">
        <v>19</v>
      </c>
      <c r="C52" s="1230"/>
      <c r="D52" s="66"/>
      <c r="E52" s="1227" t="s">
        <v>20</v>
      </c>
      <c r="F52" s="1227"/>
      <c r="G52" s="1227"/>
      <c r="H52" s="1227"/>
      <c r="I52" s="1227"/>
      <c r="J52" s="1228"/>
      <c r="K52" s="63">
        <v>980</v>
      </c>
      <c r="L52" s="64">
        <v>932</v>
      </c>
      <c r="M52" s="64">
        <v>906</v>
      </c>
      <c r="N52" s="64">
        <v>888</v>
      </c>
      <c r="O52" s="65">
        <v>880</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498</v>
      </c>
      <c r="L53" s="69">
        <v>471</v>
      </c>
      <c r="M53" s="69">
        <v>305</v>
      </c>
      <c r="N53" s="69">
        <v>281</v>
      </c>
      <c r="O53" s="70">
        <v>331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504</v>
      </c>
      <c r="P55" s="48"/>
      <c r="Q55" s="48"/>
      <c r="R55" s="48"/>
      <c r="S55" s="48"/>
      <c r="T55" s="48"/>
      <c r="U55" s="48"/>
    </row>
    <row r="56" spans="1:21" ht="31.5" customHeight="1" thickBot="1">
      <c r="A56" s="48"/>
      <c r="B56" s="76"/>
      <c r="C56" s="77"/>
      <c r="D56" s="77"/>
      <c r="E56" s="78"/>
      <c r="F56" s="78"/>
      <c r="G56" s="78"/>
      <c r="H56" s="78"/>
      <c r="I56" s="78"/>
      <c r="J56" s="79" t="s">
        <v>2</v>
      </c>
      <c r="K56" s="80" t="s">
        <v>505</v>
      </c>
      <c r="L56" s="81" t="s">
        <v>506</v>
      </c>
      <c r="M56" s="81" t="s">
        <v>507</v>
      </c>
      <c r="N56" s="81" t="s">
        <v>508</v>
      </c>
      <c r="O56" s="82" t="s">
        <v>509</v>
      </c>
      <c r="P56" s="48"/>
      <c r="Q56" s="48"/>
      <c r="R56" s="48"/>
      <c r="S56" s="48"/>
      <c r="T56" s="48"/>
      <c r="U56" s="48"/>
    </row>
    <row r="57" spans="1:21" ht="31.5" customHeight="1">
      <c r="B57" s="1235" t="s">
        <v>25</v>
      </c>
      <c r="C57" s="1236"/>
      <c r="D57" s="1239" t="s">
        <v>26</v>
      </c>
      <c r="E57" s="1240"/>
      <c r="F57" s="1240"/>
      <c r="G57" s="1240"/>
      <c r="H57" s="1240"/>
      <c r="I57" s="1240"/>
      <c r="J57" s="1241"/>
      <c r="K57" s="83"/>
      <c r="L57" s="84"/>
      <c r="M57" s="84"/>
      <c r="N57" s="84"/>
      <c r="O57" s="85"/>
    </row>
    <row r="58" spans="1:21" ht="31.5" customHeight="1" thickBot="1">
      <c r="B58" s="1237"/>
      <c r="C58" s="1238"/>
      <c r="D58" s="1242" t="s">
        <v>27</v>
      </c>
      <c r="E58" s="1243"/>
      <c r="F58" s="1243"/>
      <c r="G58" s="1243"/>
      <c r="H58" s="1243"/>
      <c r="I58" s="1243"/>
      <c r="J58" s="124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3E9o1/u929+8a411jXIFmXm4jVJ0WglyEkN144yu3obgmg+qdZdVxY1w1Mm/BFPfDDkKwm1TXMYoxuPmxkYUw==" saltValue="qtWqIXljLRg9NpxENdu1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485</v>
      </c>
      <c r="J40" s="100" t="s">
        <v>486</v>
      </c>
      <c r="K40" s="100" t="s">
        <v>487</v>
      </c>
      <c r="L40" s="100" t="s">
        <v>488</v>
      </c>
      <c r="M40" s="101" t="s">
        <v>489</v>
      </c>
    </row>
    <row r="41" spans="2:13" ht="27.75" customHeight="1">
      <c r="B41" s="1245" t="s">
        <v>30</v>
      </c>
      <c r="C41" s="1246"/>
      <c r="D41" s="102"/>
      <c r="E41" s="1251" t="s">
        <v>31</v>
      </c>
      <c r="F41" s="1251"/>
      <c r="G41" s="1251"/>
      <c r="H41" s="1252"/>
      <c r="I41" s="351">
        <v>6594</v>
      </c>
      <c r="J41" s="352">
        <v>6691</v>
      </c>
      <c r="K41" s="352">
        <v>6537</v>
      </c>
      <c r="L41" s="352">
        <v>6274</v>
      </c>
      <c r="M41" s="353">
        <v>6035</v>
      </c>
    </row>
    <row r="42" spans="2:13" ht="27.75" customHeight="1">
      <c r="B42" s="1247"/>
      <c r="C42" s="1248"/>
      <c r="D42" s="103"/>
      <c r="E42" s="1253" t="s">
        <v>32</v>
      </c>
      <c r="F42" s="1253"/>
      <c r="G42" s="1253"/>
      <c r="H42" s="1254"/>
      <c r="I42" s="354">
        <v>146</v>
      </c>
      <c r="J42" s="355">
        <v>110</v>
      </c>
      <c r="K42" s="355">
        <v>78</v>
      </c>
      <c r="L42" s="355">
        <v>55</v>
      </c>
      <c r="M42" s="356">
        <v>33</v>
      </c>
    </row>
    <row r="43" spans="2:13" ht="27.75" customHeight="1">
      <c r="B43" s="1247"/>
      <c r="C43" s="1248"/>
      <c r="D43" s="103"/>
      <c r="E43" s="1253" t="s">
        <v>33</v>
      </c>
      <c r="F43" s="1253"/>
      <c r="G43" s="1253"/>
      <c r="H43" s="1254"/>
      <c r="I43" s="354">
        <v>7238</v>
      </c>
      <c r="J43" s="355">
        <v>7367</v>
      </c>
      <c r="K43" s="355">
        <v>6861</v>
      </c>
      <c r="L43" s="355">
        <v>6112</v>
      </c>
      <c r="M43" s="356">
        <v>5608</v>
      </c>
    </row>
    <row r="44" spans="2:13" ht="27.75" customHeight="1">
      <c r="B44" s="1247"/>
      <c r="C44" s="1248"/>
      <c r="D44" s="103"/>
      <c r="E44" s="1253" t="s">
        <v>34</v>
      </c>
      <c r="F44" s="1253"/>
      <c r="G44" s="1253"/>
      <c r="H44" s="1254"/>
      <c r="I44" s="354">
        <v>452</v>
      </c>
      <c r="J44" s="355">
        <v>361</v>
      </c>
      <c r="K44" s="355">
        <v>262</v>
      </c>
      <c r="L44" s="355">
        <v>182</v>
      </c>
      <c r="M44" s="356">
        <v>141</v>
      </c>
    </row>
    <row r="45" spans="2:13" ht="27.75" customHeight="1">
      <c r="B45" s="1247"/>
      <c r="C45" s="1248"/>
      <c r="D45" s="103"/>
      <c r="E45" s="1253" t="s">
        <v>35</v>
      </c>
      <c r="F45" s="1253"/>
      <c r="G45" s="1253"/>
      <c r="H45" s="1254"/>
      <c r="I45" s="354">
        <v>1493</v>
      </c>
      <c r="J45" s="355">
        <v>1318</v>
      </c>
      <c r="K45" s="355">
        <v>1282</v>
      </c>
      <c r="L45" s="355">
        <v>1289</v>
      </c>
      <c r="M45" s="356">
        <v>1339</v>
      </c>
    </row>
    <row r="46" spans="2:13" ht="27.75" customHeight="1">
      <c r="B46" s="1247"/>
      <c r="C46" s="1248"/>
      <c r="D46" s="104"/>
      <c r="E46" s="1253" t="s">
        <v>36</v>
      </c>
      <c r="F46" s="1253"/>
      <c r="G46" s="1253"/>
      <c r="H46" s="1254"/>
      <c r="I46" s="354">
        <v>7</v>
      </c>
      <c r="J46" s="355">
        <v>6</v>
      </c>
      <c r="K46" s="355">
        <v>5</v>
      </c>
      <c r="L46" s="355">
        <v>4</v>
      </c>
      <c r="M46" s="356">
        <v>4</v>
      </c>
    </row>
    <row r="47" spans="2:13" ht="27.75" customHeight="1">
      <c r="B47" s="1247"/>
      <c r="C47" s="1248"/>
      <c r="D47" s="105"/>
      <c r="E47" s="1255" t="s">
        <v>37</v>
      </c>
      <c r="F47" s="1256"/>
      <c r="G47" s="1256"/>
      <c r="H47" s="1257"/>
      <c r="I47" s="354" t="s">
        <v>444</v>
      </c>
      <c r="J47" s="355" t="s">
        <v>444</v>
      </c>
      <c r="K47" s="355" t="s">
        <v>444</v>
      </c>
      <c r="L47" s="355" t="s">
        <v>444</v>
      </c>
      <c r="M47" s="356" t="s">
        <v>444</v>
      </c>
    </row>
    <row r="48" spans="2:13" ht="27.75" customHeight="1">
      <c r="B48" s="1247"/>
      <c r="C48" s="1248"/>
      <c r="D48" s="103"/>
      <c r="E48" s="1253" t="s">
        <v>38</v>
      </c>
      <c r="F48" s="1253"/>
      <c r="G48" s="1253"/>
      <c r="H48" s="1254"/>
      <c r="I48" s="354" t="s">
        <v>444</v>
      </c>
      <c r="J48" s="355" t="s">
        <v>444</v>
      </c>
      <c r="K48" s="355" t="s">
        <v>444</v>
      </c>
      <c r="L48" s="355" t="s">
        <v>444</v>
      </c>
      <c r="M48" s="356" t="s">
        <v>444</v>
      </c>
    </row>
    <row r="49" spans="2:13" ht="27.75" customHeight="1">
      <c r="B49" s="1249"/>
      <c r="C49" s="1250"/>
      <c r="D49" s="103"/>
      <c r="E49" s="1253" t="s">
        <v>39</v>
      </c>
      <c r="F49" s="1253"/>
      <c r="G49" s="1253"/>
      <c r="H49" s="1254"/>
      <c r="I49" s="354" t="s">
        <v>444</v>
      </c>
      <c r="J49" s="355" t="s">
        <v>444</v>
      </c>
      <c r="K49" s="355" t="s">
        <v>444</v>
      </c>
      <c r="L49" s="355" t="s">
        <v>444</v>
      </c>
      <c r="M49" s="356" t="s">
        <v>444</v>
      </c>
    </row>
    <row r="50" spans="2:13" ht="27.75" customHeight="1">
      <c r="B50" s="1258" t="s">
        <v>40</v>
      </c>
      <c r="C50" s="1259"/>
      <c r="D50" s="106"/>
      <c r="E50" s="1253" t="s">
        <v>41</v>
      </c>
      <c r="F50" s="1253"/>
      <c r="G50" s="1253"/>
      <c r="H50" s="1254"/>
      <c r="I50" s="354">
        <v>1157</v>
      </c>
      <c r="J50" s="355">
        <v>1067</v>
      </c>
      <c r="K50" s="355">
        <v>1102</v>
      </c>
      <c r="L50" s="355">
        <v>1357</v>
      </c>
      <c r="M50" s="356">
        <v>1981</v>
      </c>
    </row>
    <row r="51" spans="2:13" ht="27.75" customHeight="1">
      <c r="B51" s="1247"/>
      <c r="C51" s="1248"/>
      <c r="D51" s="103"/>
      <c r="E51" s="1253" t="s">
        <v>42</v>
      </c>
      <c r="F51" s="1253"/>
      <c r="G51" s="1253"/>
      <c r="H51" s="1254"/>
      <c r="I51" s="354">
        <v>1656</v>
      </c>
      <c r="J51" s="355">
        <v>1620</v>
      </c>
      <c r="K51" s="355">
        <v>1669</v>
      </c>
      <c r="L51" s="355">
        <v>1621</v>
      </c>
      <c r="M51" s="356">
        <v>1499</v>
      </c>
    </row>
    <row r="52" spans="2:13" ht="27.75" customHeight="1">
      <c r="B52" s="1249"/>
      <c r="C52" s="1250"/>
      <c r="D52" s="103"/>
      <c r="E52" s="1253" t="s">
        <v>43</v>
      </c>
      <c r="F52" s="1253"/>
      <c r="G52" s="1253"/>
      <c r="H52" s="1254"/>
      <c r="I52" s="354">
        <v>9136</v>
      </c>
      <c r="J52" s="355">
        <v>9145</v>
      </c>
      <c r="K52" s="355">
        <v>8880</v>
      </c>
      <c r="L52" s="355">
        <v>8542</v>
      </c>
      <c r="M52" s="356">
        <v>8253</v>
      </c>
    </row>
    <row r="53" spans="2:13" ht="27.75" customHeight="1" thickBot="1">
      <c r="B53" s="1260" t="s">
        <v>44</v>
      </c>
      <c r="C53" s="1261"/>
      <c r="D53" s="107"/>
      <c r="E53" s="1262" t="s">
        <v>45</v>
      </c>
      <c r="F53" s="1262"/>
      <c r="G53" s="1262"/>
      <c r="H53" s="1263"/>
      <c r="I53" s="357">
        <v>3981</v>
      </c>
      <c r="J53" s="358">
        <v>4022</v>
      </c>
      <c r="K53" s="358">
        <v>3373</v>
      </c>
      <c r="L53" s="358">
        <v>2397</v>
      </c>
      <c r="M53" s="359">
        <v>1426</v>
      </c>
    </row>
    <row r="54" spans="2:13" ht="27.75" customHeight="1">
      <c r="B54" s="108" t="s">
        <v>46</v>
      </c>
      <c r="C54" s="109"/>
      <c r="D54" s="109"/>
      <c r="E54" s="110"/>
      <c r="F54" s="110"/>
      <c r="G54" s="110"/>
      <c r="H54" s="110"/>
      <c r="I54" s="111"/>
      <c r="J54" s="111"/>
      <c r="K54" s="111"/>
      <c r="L54" s="111"/>
      <c r="M54" s="111"/>
    </row>
    <row r="55" spans="2:13"/>
  </sheetData>
  <sheetProtection algorithmName="SHA-512" hashValue="+fy+CAacdndE/kVSBaeQ1jC10miVX7aPw+0+7Q1vHvw5HXpcsTE+J+LIBwOnUhYQ9bwx18YRvVfA7pXNRFP8xg==" saltValue="I85SrzwtpXc0QLvklqZq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487</v>
      </c>
      <c r="G54" s="116" t="s">
        <v>488</v>
      </c>
      <c r="H54" s="117" t="s">
        <v>489</v>
      </c>
    </row>
    <row r="55" spans="2:8" ht="52.5" customHeight="1">
      <c r="B55" s="118"/>
      <c r="C55" s="1272" t="s">
        <v>48</v>
      </c>
      <c r="D55" s="1272"/>
      <c r="E55" s="1273"/>
      <c r="F55" s="119">
        <v>437</v>
      </c>
      <c r="G55" s="119">
        <v>592</v>
      </c>
      <c r="H55" s="120">
        <v>637</v>
      </c>
    </row>
    <row r="56" spans="2:8" ht="52.5" customHeight="1">
      <c r="B56" s="121"/>
      <c r="C56" s="1274" t="s">
        <v>49</v>
      </c>
      <c r="D56" s="1274"/>
      <c r="E56" s="1275"/>
      <c r="F56" s="122">
        <v>93</v>
      </c>
      <c r="G56" s="122">
        <v>73</v>
      </c>
      <c r="H56" s="123">
        <v>216</v>
      </c>
    </row>
    <row r="57" spans="2:8" ht="53.25" customHeight="1">
      <c r="B57" s="121"/>
      <c r="C57" s="1276" t="s">
        <v>50</v>
      </c>
      <c r="D57" s="1276"/>
      <c r="E57" s="1277"/>
      <c r="F57" s="124">
        <v>385</v>
      </c>
      <c r="G57" s="124">
        <v>516</v>
      </c>
      <c r="H57" s="125">
        <v>915</v>
      </c>
    </row>
    <row r="58" spans="2:8" ht="45.75" customHeight="1">
      <c r="B58" s="126"/>
      <c r="C58" s="1264" t="s">
        <v>510</v>
      </c>
      <c r="D58" s="1265"/>
      <c r="E58" s="1266"/>
      <c r="F58" s="127">
        <v>140</v>
      </c>
      <c r="G58" s="127">
        <v>280</v>
      </c>
      <c r="H58" s="128">
        <v>538</v>
      </c>
    </row>
    <row r="59" spans="2:8" ht="45.75" customHeight="1">
      <c r="B59" s="126"/>
      <c r="C59" s="1264" t="s">
        <v>511</v>
      </c>
      <c r="D59" s="1265"/>
      <c r="E59" s="1266"/>
      <c r="F59" s="127">
        <v>97</v>
      </c>
      <c r="G59" s="127">
        <v>98</v>
      </c>
      <c r="H59" s="128">
        <v>178</v>
      </c>
    </row>
    <row r="60" spans="2:8" ht="45.75" customHeight="1">
      <c r="B60" s="126"/>
      <c r="C60" s="1264" t="s">
        <v>512</v>
      </c>
      <c r="D60" s="1265"/>
      <c r="E60" s="1266"/>
      <c r="F60" s="127">
        <v>78</v>
      </c>
      <c r="G60" s="127">
        <v>77</v>
      </c>
      <c r="H60" s="128">
        <v>98</v>
      </c>
    </row>
    <row r="61" spans="2:8" ht="45.75" customHeight="1">
      <c r="B61" s="126"/>
      <c r="C61" s="1264" t="s">
        <v>513</v>
      </c>
      <c r="D61" s="1265"/>
      <c r="E61" s="1266"/>
      <c r="F61" s="127">
        <v>30</v>
      </c>
      <c r="G61" s="127">
        <v>30</v>
      </c>
      <c r="H61" s="128">
        <v>50</v>
      </c>
    </row>
    <row r="62" spans="2:8" ht="45.75" customHeight="1" thickBot="1">
      <c r="B62" s="129"/>
      <c r="C62" s="1267" t="s">
        <v>514</v>
      </c>
      <c r="D62" s="1268"/>
      <c r="E62" s="1269"/>
      <c r="F62" s="130">
        <v>36</v>
      </c>
      <c r="G62" s="130">
        <v>22</v>
      </c>
      <c r="H62" s="131">
        <v>40</v>
      </c>
    </row>
    <row r="63" spans="2:8" ht="52.5" customHeight="1" thickBot="1">
      <c r="B63" s="132"/>
      <c r="C63" s="1270" t="s">
        <v>51</v>
      </c>
      <c r="D63" s="1270"/>
      <c r="E63" s="1271"/>
      <c r="F63" s="133">
        <v>916</v>
      </c>
      <c r="G63" s="133">
        <v>1181</v>
      </c>
      <c r="H63" s="134">
        <v>1769</v>
      </c>
    </row>
    <row r="64" spans="2:8"/>
  </sheetData>
  <sheetProtection algorithmName="SHA-512" hashValue="MU4ja/S75036wYZuEbDYZ4JeU7jE9XiS9NYKv8zHdEYaZrExGNOWZ1aPUbQEYeWqdijTcTygoQuE+oDtVvvGmw==" saltValue="k1sSijwWLryBqmedgagq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tabSelected="1" zoomScaleNormal="100" workbookViewId="0"/>
  </sheetViews>
  <sheetFormatPr defaultColWidth="0" defaultRowHeight="13.5" customHeight="1" zeroHeight="1"/>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c r="A1" s="369"/>
      <c r="B1" s="370"/>
      <c r="DD1" s="371"/>
      <c r="DE1" s="371"/>
    </row>
    <row r="2" spans="1:109" ht="25.5" customHeight="1">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c r="DD19" s="371"/>
      <c r="DE19" s="371"/>
    </row>
    <row r="20" spans="1:109">
      <c r="DD20" s="371"/>
      <c r="DE20" s="371"/>
    </row>
    <row r="21" spans="1:109" ht="17.25" customHeight="1">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c r="B22" s="377"/>
    </row>
    <row r="23" spans="1:109">
      <c r="B23" s="377"/>
    </row>
    <row r="24" spans="1:109">
      <c r="B24" s="377"/>
    </row>
    <row r="25" spans="1:109">
      <c r="B25" s="377"/>
    </row>
    <row r="26" spans="1:109">
      <c r="B26" s="377"/>
    </row>
    <row r="27" spans="1:109">
      <c r="B27" s="377"/>
    </row>
    <row r="28" spans="1:109">
      <c r="B28" s="377"/>
    </row>
    <row r="29" spans="1:109">
      <c r="B29" s="377"/>
    </row>
    <row r="30" spans="1:109">
      <c r="B30" s="377"/>
    </row>
    <row r="31" spans="1:109">
      <c r="B31" s="377"/>
    </row>
    <row r="32" spans="1:109">
      <c r="B32" s="377"/>
    </row>
    <row r="33" spans="2:109">
      <c r="B33" s="377"/>
    </row>
    <row r="34" spans="2:109">
      <c r="B34" s="377"/>
    </row>
    <row r="35" spans="2:109">
      <c r="B35" s="377"/>
    </row>
    <row r="36" spans="2:109">
      <c r="B36" s="377"/>
    </row>
    <row r="37" spans="2:109">
      <c r="B37" s="377"/>
    </row>
    <row r="38" spans="2:109">
      <c r="B38" s="377"/>
    </row>
    <row r="39" spans="2:109">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c r="B40" s="382"/>
      <c r="DD40" s="382"/>
      <c r="DE40" s="371"/>
    </row>
    <row r="41" spans="2:109" ht="17.25">
      <c r="B41" s="383" t="s">
        <v>594</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c r="B42" s="377"/>
      <c r="G42" s="384"/>
      <c r="I42" s="385"/>
      <c r="J42" s="385"/>
      <c r="K42" s="385"/>
      <c r="AM42" s="384"/>
      <c r="AN42" s="384" t="s">
        <v>595</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c r="B43" s="377"/>
      <c r="AN43" s="1278" t="s">
        <v>596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7"/>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7"/>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7"/>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7"/>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c r="B49" s="377"/>
      <c r="AN49" s="371" t="s">
        <v>597</v>
      </c>
    </row>
    <row r="50" spans="1:109">
      <c r="B50" s="377"/>
      <c r="G50" s="1287"/>
      <c r="H50" s="1287"/>
      <c r="I50" s="1287"/>
      <c r="J50" s="1287"/>
      <c r="K50" s="387"/>
      <c r="L50" s="387"/>
      <c r="M50" s="388"/>
      <c r="N50" s="388"/>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485</v>
      </c>
      <c r="BQ50" s="1291"/>
      <c r="BR50" s="1291"/>
      <c r="BS50" s="1291"/>
      <c r="BT50" s="1291"/>
      <c r="BU50" s="1291"/>
      <c r="BV50" s="1291"/>
      <c r="BW50" s="1291"/>
      <c r="BX50" s="1291" t="s">
        <v>486</v>
      </c>
      <c r="BY50" s="1291"/>
      <c r="BZ50" s="1291"/>
      <c r="CA50" s="1291"/>
      <c r="CB50" s="1291"/>
      <c r="CC50" s="1291"/>
      <c r="CD50" s="1291"/>
      <c r="CE50" s="1291"/>
      <c r="CF50" s="1291" t="s">
        <v>487</v>
      </c>
      <c r="CG50" s="1291"/>
      <c r="CH50" s="1291"/>
      <c r="CI50" s="1291"/>
      <c r="CJ50" s="1291"/>
      <c r="CK50" s="1291"/>
      <c r="CL50" s="1291"/>
      <c r="CM50" s="1291"/>
      <c r="CN50" s="1291" t="s">
        <v>488</v>
      </c>
      <c r="CO50" s="1291"/>
      <c r="CP50" s="1291"/>
      <c r="CQ50" s="1291"/>
      <c r="CR50" s="1291"/>
      <c r="CS50" s="1291"/>
      <c r="CT50" s="1291"/>
      <c r="CU50" s="1291"/>
      <c r="CV50" s="1291" t="s">
        <v>489</v>
      </c>
      <c r="CW50" s="1291"/>
      <c r="CX50" s="1291"/>
      <c r="CY50" s="1291"/>
      <c r="CZ50" s="1291"/>
      <c r="DA50" s="1291"/>
      <c r="DB50" s="1291"/>
      <c r="DC50" s="1291"/>
    </row>
    <row r="51" spans="1:109" ht="13.5" customHeight="1">
      <c r="B51" s="377"/>
      <c r="G51" s="1297"/>
      <c r="H51" s="1297"/>
      <c r="I51" s="1295"/>
      <c r="J51" s="1295"/>
      <c r="K51" s="1293"/>
      <c r="L51" s="1293"/>
      <c r="M51" s="1293"/>
      <c r="N51" s="1293"/>
      <c r="AM51" s="386"/>
      <c r="AN51" s="1294" t="s">
        <v>598</v>
      </c>
      <c r="AO51" s="1294"/>
      <c r="AP51" s="1294"/>
      <c r="AQ51" s="1294"/>
      <c r="AR51" s="1294"/>
      <c r="AS51" s="1294"/>
      <c r="AT51" s="1294"/>
      <c r="AU51" s="1294"/>
      <c r="AV51" s="1294"/>
      <c r="AW51" s="1294"/>
      <c r="AX51" s="1294"/>
      <c r="AY51" s="1294"/>
      <c r="AZ51" s="1294"/>
      <c r="BA51" s="1294"/>
      <c r="BB51" s="1294" t="s">
        <v>599</v>
      </c>
      <c r="BC51" s="1294"/>
      <c r="BD51" s="1294"/>
      <c r="BE51" s="1294"/>
      <c r="BF51" s="1294"/>
      <c r="BG51" s="1294"/>
      <c r="BH51" s="1294"/>
      <c r="BI51" s="1294"/>
      <c r="BJ51" s="1294"/>
      <c r="BK51" s="1294"/>
      <c r="BL51" s="1294"/>
      <c r="BM51" s="1294"/>
      <c r="BN51" s="1294"/>
      <c r="BO51" s="1294"/>
      <c r="BP51" s="1292">
        <v>81</v>
      </c>
      <c r="BQ51" s="1292"/>
      <c r="BR51" s="1292"/>
      <c r="BS51" s="1292"/>
      <c r="BT51" s="1292"/>
      <c r="BU51" s="1292"/>
      <c r="BV51" s="1292"/>
      <c r="BW51" s="1292"/>
      <c r="BX51" s="1292">
        <v>82.6</v>
      </c>
      <c r="BY51" s="1292"/>
      <c r="BZ51" s="1292"/>
      <c r="CA51" s="1292"/>
      <c r="CB51" s="1292"/>
      <c r="CC51" s="1292"/>
      <c r="CD51" s="1292"/>
      <c r="CE51" s="1292"/>
      <c r="CF51" s="1292">
        <v>69.2</v>
      </c>
      <c r="CG51" s="1292"/>
      <c r="CH51" s="1292"/>
      <c r="CI51" s="1292"/>
      <c r="CJ51" s="1292"/>
      <c r="CK51" s="1292"/>
      <c r="CL51" s="1292"/>
      <c r="CM51" s="1292"/>
      <c r="CN51" s="1292">
        <v>47.6</v>
      </c>
      <c r="CO51" s="1292"/>
      <c r="CP51" s="1292"/>
      <c r="CQ51" s="1292"/>
      <c r="CR51" s="1292"/>
      <c r="CS51" s="1292"/>
      <c r="CT51" s="1292"/>
      <c r="CU51" s="1292"/>
      <c r="CV51" s="1292">
        <v>26.4</v>
      </c>
      <c r="CW51" s="1292"/>
      <c r="CX51" s="1292"/>
      <c r="CY51" s="1292"/>
      <c r="CZ51" s="1292"/>
      <c r="DA51" s="1292"/>
      <c r="DB51" s="1292"/>
      <c r="DC51" s="1292"/>
    </row>
    <row r="52" spans="1:109">
      <c r="B52" s="377"/>
      <c r="G52" s="1297"/>
      <c r="H52" s="1297"/>
      <c r="I52" s="1295"/>
      <c r="J52" s="1295"/>
      <c r="K52" s="1293"/>
      <c r="L52" s="1293"/>
      <c r="M52" s="1293"/>
      <c r="N52" s="1293"/>
      <c r="AM52" s="386"/>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c r="A53" s="385"/>
      <c r="B53" s="377"/>
      <c r="G53" s="1297"/>
      <c r="H53" s="1297"/>
      <c r="I53" s="1287"/>
      <c r="J53" s="1287"/>
      <c r="K53" s="1293"/>
      <c r="L53" s="1293"/>
      <c r="M53" s="1293"/>
      <c r="N53" s="1293"/>
      <c r="AM53" s="386"/>
      <c r="AN53" s="1294"/>
      <c r="AO53" s="1294"/>
      <c r="AP53" s="1294"/>
      <c r="AQ53" s="1294"/>
      <c r="AR53" s="1294"/>
      <c r="AS53" s="1294"/>
      <c r="AT53" s="1294"/>
      <c r="AU53" s="1294"/>
      <c r="AV53" s="1294"/>
      <c r="AW53" s="1294"/>
      <c r="AX53" s="1294"/>
      <c r="AY53" s="1294"/>
      <c r="AZ53" s="1294"/>
      <c r="BA53" s="1294"/>
      <c r="BB53" s="1294" t="s">
        <v>600</v>
      </c>
      <c r="BC53" s="1294"/>
      <c r="BD53" s="1294"/>
      <c r="BE53" s="1294"/>
      <c r="BF53" s="1294"/>
      <c r="BG53" s="1294"/>
      <c r="BH53" s="1294"/>
      <c r="BI53" s="1294"/>
      <c r="BJ53" s="1294"/>
      <c r="BK53" s="1294"/>
      <c r="BL53" s="1294"/>
      <c r="BM53" s="1294"/>
      <c r="BN53" s="1294"/>
      <c r="BO53" s="1294"/>
      <c r="BP53" s="1292">
        <v>68.599999999999994</v>
      </c>
      <c r="BQ53" s="1292"/>
      <c r="BR53" s="1292"/>
      <c r="BS53" s="1292"/>
      <c r="BT53" s="1292"/>
      <c r="BU53" s="1292"/>
      <c r="BV53" s="1292"/>
      <c r="BW53" s="1292"/>
      <c r="BX53" s="1292">
        <v>70.400000000000006</v>
      </c>
      <c r="BY53" s="1292"/>
      <c r="BZ53" s="1292"/>
      <c r="CA53" s="1292"/>
      <c r="CB53" s="1292"/>
      <c r="CC53" s="1292"/>
      <c r="CD53" s="1292"/>
      <c r="CE53" s="1292"/>
      <c r="CF53" s="1292">
        <v>72.099999999999994</v>
      </c>
      <c r="CG53" s="1292"/>
      <c r="CH53" s="1292"/>
      <c r="CI53" s="1292"/>
      <c r="CJ53" s="1292"/>
      <c r="CK53" s="1292"/>
      <c r="CL53" s="1292"/>
      <c r="CM53" s="1292"/>
      <c r="CN53" s="1292">
        <v>73.8</v>
      </c>
      <c r="CO53" s="1292"/>
      <c r="CP53" s="1292"/>
      <c r="CQ53" s="1292"/>
      <c r="CR53" s="1292"/>
      <c r="CS53" s="1292"/>
      <c r="CT53" s="1292"/>
      <c r="CU53" s="1292"/>
      <c r="CV53" s="1292">
        <v>74.900000000000006</v>
      </c>
      <c r="CW53" s="1292"/>
      <c r="CX53" s="1292"/>
      <c r="CY53" s="1292"/>
      <c r="CZ53" s="1292"/>
      <c r="DA53" s="1292"/>
      <c r="DB53" s="1292"/>
      <c r="DC53" s="1292"/>
    </row>
    <row r="54" spans="1:109">
      <c r="A54" s="385"/>
      <c r="B54" s="377"/>
      <c r="G54" s="1297"/>
      <c r="H54" s="1297"/>
      <c r="I54" s="1287"/>
      <c r="J54" s="1287"/>
      <c r="K54" s="1293"/>
      <c r="L54" s="1293"/>
      <c r="M54" s="1293"/>
      <c r="N54" s="1293"/>
      <c r="AM54" s="386"/>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c r="A55" s="385"/>
      <c r="B55" s="377"/>
      <c r="G55" s="1287"/>
      <c r="H55" s="1287"/>
      <c r="I55" s="1287"/>
      <c r="J55" s="1287"/>
      <c r="K55" s="1293"/>
      <c r="L55" s="1293"/>
      <c r="M55" s="1293"/>
      <c r="N55" s="1293"/>
      <c r="AN55" s="1291" t="s">
        <v>601</v>
      </c>
      <c r="AO55" s="1291"/>
      <c r="AP55" s="1291"/>
      <c r="AQ55" s="1291"/>
      <c r="AR55" s="1291"/>
      <c r="AS55" s="1291"/>
      <c r="AT55" s="1291"/>
      <c r="AU55" s="1291"/>
      <c r="AV55" s="1291"/>
      <c r="AW55" s="1291"/>
      <c r="AX55" s="1291"/>
      <c r="AY55" s="1291"/>
      <c r="AZ55" s="1291"/>
      <c r="BA55" s="1291"/>
      <c r="BB55" s="1294" t="s">
        <v>599</v>
      </c>
      <c r="BC55" s="1294"/>
      <c r="BD55" s="1294"/>
      <c r="BE55" s="1294"/>
      <c r="BF55" s="1294"/>
      <c r="BG55" s="1294"/>
      <c r="BH55" s="1294"/>
      <c r="BI55" s="1294"/>
      <c r="BJ55" s="1294"/>
      <c r="BK55" s="1294"/>
      <c r="BL55" s="1294"/>
      <c r="BM55" s="1294"/>
      <c r="BN55" s="1294"/>
      <c r="BO55" s="1294"/>
      <c r="BP55" s="1292">
        <v>28.5</v>
      </c>
      <c r="BQ55" s="1292"/>
      <c r="BR55" s="1292"/>
      <c r="BS55" s="1292"/>
      <c r="BT55" s="1292"/>
      <c r="BU55" s="1292"/>
      <c r="BV55" s="1292"/>
      <c r="BW55" s="1292"/>
      <c r="BX55" s="1292">
        <v>20.5</v>
      </c>
      <c r="BY55" s="1292"/>
      <c r="BZ55" s="1292"/>
      <c r="CA55" s="1292"/>
      <c r="CB55" s="1292"/>
      <c r="CC55" s="1292"/>
      <c r="CD55" s="1292"/>
      <c r="CE55" s="1292"/>
      <c r="CF55" s="1292">
        <v>21.4</v>
      </c>
      <c r="CG55" s="1292"/>
      <c r="CH55" s="1292"/>
      <c r="CI55" s="1292"/>
      <c r="CJ55" s="1292"/>
      <c r="CK55" s="1292"/>
      <c r="CL55" s="1292"/>
      <c r="CM55" s="1292"/>
      <c r="CN55" s="1292">
        <v>12.8</v>
      </c>
      <c r="CO55" s="1292"/>
      <c r="CP55" s="1292"/>
      <c r="CQ55" s="1292"/>
      <c r="CR55" s="1292"/>
      <c r="CS55" s="1292"/>
      <c r="CT55" s="1292"/>
      <c r="CU55" s="1292"/>
      <c r="CV55" s="1292">
        <v>0</v>
      </c>
      <c r="CW55" s="1292"/>
      <c r="CX55" s="1292"/>
      <c r="CY55" s="1292"/>
      <c r="CZ55" s="1292"/>
      <c r="DA55" s="1292"/>
      <c r="DB55" s="1292"/>
      <c r="DC55" s="1292"/>
    </row>
    <row r="56" spans="1:109">
      <c r="A56" s="385"/>
      <c r="B56" s="377"/>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5" customFormat="1">
      <c r="B57" s="389"/>
      <c r="G57" s="1287"/>
      <c r="H57" s="1287"/>
      <c r="I57" s="1296"/>
      <c r="J57" s="1296"/>
      <c r="K57" s="1293"/>
      <c r="L57" s="1293"/>
      <c r="M57" s="1293"/>
      <c r="N57" s="1293"/>
      <c r="AM57" s="371"/>
      <c r="AN57" s="1291"/>
      <c r="AO57" s="1291"/>
      <c r="AP57" s="1291"/>
      <c r="AQ57" s="1291"/>
      <c r="AR57" s="1291"/>
      <c r="AS57" s="1291"/>
      <c r="AT57" s="1291"/>
      <c r="AU57" s="1291"/>
      <c r="AV57" s="1291"/>
      <c r="AW57" s="1291"/>
      <c r="AX57" s="1291"/>
      <c r="AY57" s="1291"/>
      <c r="AZ57" s="1291"/>
      <c r="BA57" s="1291"/>
      <c r="BB57" s="1294" t="s">
        <v>600</v>
      </c>
      <c r="BC57" s="1294"/>
      <c r="BD57" s="1294"/>
      <c r="BE57" s="1294"/>
      <c r="BF57" s="1294"/>
      <c r="BG57" s="1294"/>
      <c r="BH57" s="1294"/>
      <c r="BI57" s="1294"/>
      <c r="BJ57" s="1294"/>
      <c r="BK57" s="1294"/>
      <c r="BL57" s="1294"/>
      <c r="BM57" s="1294"/>
      <c r="BN57" s="1294"/>
      <c r="BO57" s="1294"/>
      <c r="BP57" s="1292">
        <v>59.7</v>
      </c>
      <c r="BQ57" s="1292"/>
      <c r="BR57" s="1292"/>
      <c r="BS57" s="1292"/>
      <c r="BT57" s="1292"/>
      <c r="BU57" s="1292"/>
      <c r="BV57" s="1292"/>
      <c r="BW57" s="1292"/>
      <c r="BX57" s="1292">
        <v>60.3</v>
      </c>
      <c r="BY57" s="1292"/>
      <c r="BZ57" s="1292"/>
      <c r="CA57" s="1292"/>
      <c r="CB57" s="1292"/>
      <c r="CC57" s="1292"/>
      <c r="CD57" s="1292"/>
      <c r="CE57" s="1292"/>
      <c r="CF57" s="1292">
        <v>60.5</v>
      </c>
      <c r="CG57" s="1292"/>
      <c r="CH57" s="1292"/>
      <c r="CI57" s="1292"/>
      <c r="CJ57" s="1292"/>
      <c r="CK57" s="1292"/>
      <c r="CL57" s="1292"/>
      <c r="CM57" s="1292"/>
      <c r="CN57" s="1292">
        <v>61.2</v>
      </c>
      <c r="CO57" s="1292"/>
      <c r="CP57" s="1292"/>
      <c r="CQ57" s="1292"/>
      <c r="CR57" s="1292"/>
      <c r="CS57" s="1292"/>
      <c r="CT57" s="1292"/>
      <c r="CU57" s="1292"/>
      <c r="CV57" s="1292">
        <v>62.8</v>
      </c>
      <c r="CW57" s="1292"/>
      <c r="CX57" s="1292"/>
      <c r="CY57" s="1292"/>
      <c r="CZ57" s="1292"/>
      <c r="DA57" s="1292"/>
      <c r="DB57" s="1292"/>
      <c r="DC57" s="1292"/>
      <c r="DD57" s="390"/>
      <c r="DE57" s="389"/>
    </row>
    <row r="58" spans="1:109" s="385" customFormat="1">
      <c r="A58" s="371"/>
      <c r="B58" s="389"/>
      <c r="G58" s="1287"/>
      <c r="H58" s="1287"/>
      <c r="I58" s="1296"/>
      <c r="J58" s="1296"/>
      <c r="K58" s="1293"/>
      <c r="L58" s="1293"/>
      <c r="M58" s="1293"/>
      <c r="N58" s="1293"/>
      <c r="AM58" s="371"/>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90"/>
      <c r="DE58" s="389"/>
    </row>
    <row r="59" spans="1:109" s="385" customFormat="1">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c r="B63" s="396" t="s">
        <v>602</v>
      </c>
    </row>
    <row r="64" spans="1:109">
      <c r="B64" s="377"/>
      <c r="G64" s="384"/>
      <c r="I64" s="397"/>
      <c r="J64" s="397"/>
      <c r="K64" s="397"/>
      <c r="L64" s="397"/>
      <c r="M64" s="397"/>
      <c r="N64" s="398"/>
      <c r="AM64" s="384"/>
      <c r="AN64" s="384" t="s">
        <v>595</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c r="B65" s="377"/>
      <c r="AN65" s="1278" t="s">
        <v>603</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7"/>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7"/>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7"/>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7"/>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c r="B71" s="377"/>
      <c r="G71" s="402"/>
      <c r="I71" s="403"/>
      <c r="J71" s="400"/>
      <c r="K71" s="400"/>
      <c r="L71" s="401"/>
      <c r="M71" s="400"/>
      <c r="N71" s="401"/>
      <c r="AM71" s="402"/>
      <c r="AN71" s="371" t="s">
        <v>597</v>
      </c>
    </row>
    <row r="72" spans="2:107">
      <c r="B72" s="377"/>
      <c r="G72" s="1287"/>
      <c r="H72" s="1287"/>
      <c r="I72" s="1287"/>
      <c r="J72" s="1287"/>
      <c r="K72" s="387"/>
      <c r="L72" s="387"/>
      <c r="M72" s="388"/>
      <c r="N72" s="388"/>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485</v>
      </c>
      <c r="BQ72" s="1291"/>
      <c r="BR72" s="1291"/>
      <c r="BS72" s="1291"/>
      <c r="BT72" s="1291"/>
      <c r="BU72" s="1291"/>
      <c r="BV72" s="1291"/>
      <c r="BW72" s="1291"/>
      <c r="BX72" s="1291" t="s">
        <v>486</v>
      </c>
      <c r="BY72" s="1291"/>
      <c r="BZ72" s="1291"/>
      <c r="CA72" s="1291"/>
      <c r="CB72" s="1291"/>
      <c r="CC72" s="1291"/>
      <c r="CD72" s="1291"/>
      <c r="CE72" s="1291"/>
      <c r="CF72" s="1291" t="s">
        <v>487</v>
      </c>
      <c r="CG72" s="1291"/>
      <c r="CH72" s="1291"/>
      <c r="CI72" s="1291"/>
      <c r="CJ72" s="1291"/>
      <c r="CK72" s="1291"/>
      <c r="CL72" s="1291"/>
      <c r="CM72" s="1291"/>
      <c r="CN72" s="1291" t="s">
        <v>488</v>
      </c>
      <c r="CO72" s="1291"/>
      <c r="CP72" s="1291"/>
      <c r="CQ72" s="1291"/>
      <c r="CR72" s="1291"/>
      <c r="CS72" s="1291"/>
      <c r="CT72" s="1291"/>
      <c r="CU72" s="1291"/>
      <c r="CV72" s="1291" t="s">
        <v>489</v>
      </c>
      <c r="CW72" s="1291"/>
      <c r="CX72" s="1291"/>
      <c r="CY72" s="1291"/>
      <c r="CZ72" s="1291"/>
      <c r="DA72" s="1291"/>
      <c r="DB72" s="1291"/>
      <c r="DC72" s="1291"/>
    </row>
    <row r="73" spans="2:107">
      <c r="B73" s="377"/>
      <c r="G73" s="1297"/>
      <c r="H73" s="1297"/>
      <c r="I73" s="1297"/>
      <c r="J73" s="1297"/>
      <c r="K73" s="1298"/>
      <c r="L73" s="1298"/>
      <c r="M73" s="1298"/>
      <c r="N73" s="1298"/>
      <c r="AM73" s="386"/>
      <c r="AN73" s="1294" t="s">
        <v>598</v>
      </c>
      <c r="AO73" s="1294"/>
      <c r="AP73" s="1294"/>
      <c r="AQ73" s="1294"/>
      <c r="AR73" s="1294"/>
      <c r="AS73" s="1294"/>
      <c r="AT73" s="1294"/>
      <c r="AU73" s="1294"/>
      <c r="AV73" s="1294"/>
      <c r="AW73" s="1294"/>
      <c r="AX73" s="1294"/>
      <c r="AY73" s="1294"/>
      <c r="AZ73" s="1294"/>
      <c r="BA73" s="1294"/>
      <c r="BB73" s="1294" t="s">
        <v>599</v>
      </c>
      <c r="BC73" s="1294"/>
      <c r="BD73" s="1294"/>
      <c r="BE73" s="1294"/>
      <c r="BF73" s="1294"/>
      <c r="BG73" s="1294"/>
      <c r="BH73" s="1294"/>
      <c r="BI73" s="1294"/>
      <c r="BJ73" s="1294"/>
      <c r="BK73" s="1294"/>
      <c r="BL73" s="1294"/>
      <c r="BM73" s="1294"/>
      <c r="BN73" s="1294"/>
      <c r="BO73" s="1294"/>
      <c r="BP73" s="1292">
        <v>81</v>
      </c>
      <c r="BQ73" s="1292"/>
      <c r="BR73" s="1292"/>
      <c r="BS73" s="1292"/>
      <c r="BT73" s="1292"/>
      <c r="BU73" s="1292"/>
      <c r="BV73" s="1292"/>
      <c r="BW73" s="1292"/>
      <c r="BX73" s="1292">
        <v>82.6</v>
      </c>
      <c r="BY73" s="1292"/>
      <c r="BZ73" s="1292"/>
      <c r="CA73" s="1292"/>
      <c r="CB73" s="1292"/>
      <c r="CC73" s="1292"/>
      <c r="CD73" s="1292"/>
      <c r="CE73" s="1292"/>
      <c r="CF73" s="1292">
        <v>69.2</v>
      </c>
      <c r="CG73" s="1292"/>
      <c r="CH73" s="1292"/>
      <c r="CI73" s="1292"/>
      <c r="CJ73" s="1292"/>
      <c r="CK73" s="1292"/>
      <c r="CL73" s="1292"/>
      <c r="CM73" s="1292"/>
      <c r="CN73" s="1292">
        <v>47.6</v>
      </c>
      <c r="CO73" s="1292"/>
      <c r="CP73" s="1292"/>
      <c r="CQ73" s="1292"/>
      <c r="CR73" s="1292"/>
      <c r="CS73" s="1292"/>
      <c r="CT73" s="1292"/>
      <c r="CU73" s="1292"/>
      <c r="CV73" s="1292">
        <v>26.4</v>
      </c>
      <c r="CW73" s="1292"/>
      <c r="CX73" s="1292"/>
      <c r="CY73" s="1292"/>
      <c r="CZ73" s="1292"/>
      <c r="DA73" s="1292"/>
      <c r="DB73" s="1292"/>
      <c r="DC73" s="1292"/>
    </row>
    <row r="74" spans="2:107">
      <c r="B74" s="377"/>
      <c r="G74" s="1297"/>
      <c r="H74" s="1297"/>
      <c r="I74" s="1297"/>
      <c r="J74" s="1297"/>
      <c r="K74" s="1298"/>
      <c r="L74" s="1298"/>
      <c r="M74" s="1298"/>
      <c r="N74" s="1298"/>
      <c r="AM74" s="386"/>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c r="B75" s="377"/>
      <c r="G75" s="1297"/>
      <c r="H75" s="1297"/>
      <c r="I75" s="1287"/>
      <c r="J75" s="1287"/>
      <c r="K75" s="1293"/>
      <c r="L75" s="1293"/>
      <c r="M75" s="1293"/>
      <c r="N75" s="1293"/>
      <c r="AM75" s="386"/>
      <c r="AN75" s="1294"/>
      <c r="AO75" s="1294"/>
      <c r="AP75" s="1294"/>
      <c r="AQ75" s="1294"/>
      <c r="AR75" s="1294"/>
      <c r="AS75" s="1294"/>
      <c r="AT75" s="1294"/>
      <c r="AU75" s="1294"/>
      <c r="AV75" s="1294"/>
      <c r="AW75" s="1294"/>
      <c r="AX75" s="1294"/>
      <c r="AY75" s="1294"/>
      <c r="AZ75" s="1294"/>
      <c r="BA75" s="1294"/>
      <c r="BB75" s="1294" t="s">
        <v>604</v>
      </c>
      <c r="BC75" s="1294"/>
      <c r="BD75" s="1294"/>
      <c r="BE75" s="1294"/>
      <c r="BF75" s="1294"/>
      <c r="BG75" s="1294"/>
      <c r="BH75" s="1294"/>
      <c r="BI75" s="1294"/>
      <c r="BJ75" s="1294"/>
      <c r="BK75" s="1294"/>
      <c r="BL75" s="1294"/>
      <c r="BM75" s="1294"/>
      <c r="BN75" s="1294"/>
      <c r="BO75" s="1294"/>
      <c r="BP75" s="1292">
        <v>10.3</v>
      </c>
      <c r="BQ75" s="1292"/>
      <c r="BR75" s="1292"/>
      <c r="BS75" s="1292"/>
      <c r="BT75" s="1292"/>
      <c r="BU75" s="1292"/>
      <c r="BV75" s="1292"/>
      <c r="BW75" s="1292"/>
      <c r="BX75" s="1292">
        <v>9.9</v>
      </c>
      <c r="BY75" s="1292"/>
      <c r="BZ75" s="1292"/>
      <c r="CA75" s="1292"/>
      <c r="CB75" s="1292"/>
      <c r="CC75" s="1292"/>
      <c r="CD75" s="1292"/>
      <c r="CE75" s="1292"/>
      <c r="CF75" s="1292">
        <v>8.6</v>
      </c>
      <c r="CG75" s="1292"/>
      <c r="CH75" s="1292"/>
      <c r="CI75" s="1292"/>
      <c r="CJ75" s="1292"/>
      <c r="CK75" s="1292"/>
      <c r="CL75" s="1292"/>
      <c r="CM75" s="1292"/>
      <c r="CN75" s="1292">
        <v>7.1</v>
      </c>
      <c r="CO75" s="1292"/>
      <c r="CP75" s="1292"/>
      <c r="CQ75" s="1292"/>
      <c r="CR75" s="1292"/>
      <c r="CS75" s="1292"/>
      <c r="CT75" s="1292"/>
      <c r="CU75" s="1292"/>
      <c r="CV75" s="1292">
        <v>5.9</v>
      </c>
      <c r="CW75" s="1292"/>
      <c r="CX75" s="1292"/>
      <c r="CY75" s="1292"/>
      <c r="CZ75" s="1292"/>
      <c r="DA75" s="1292"/>
      <c r="DB75" s="1292"/>
      <c r="DC75" s="1292"/>
    </row>
    <row r="76" spans="2:107">
      <c r="B76" s="377"/>
      <c r="G76" s="1297"/>
      <c r="H76" s="1297"/>
      <c r="I76" s="1287"/>
      <c r="J76" s="1287"/>
      <c r="K76" s="1293"/>
      <c r="L76" s="1293"/>
      <c r="M76" s="1293"/>
      <c r="N76" s="1293"/>
      <c r="AM76" s="386"/>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c r="B77" s="377"/>
      <c r="G77" s="1287"/>
      <c r="H77" s="1287"/>
      <c r="I77" s="1287"/>
      <c r="J77" s="1287"/>
      <c r="K77" s="1298"/>
      <c r="L77" s="1298"/>
      <c r="M77" s="1298"/>
      <c r="N77" s="1298"/>
      <c r="AN77" s="1291" t="s">
        <v>601</v>
      </c>
      <c r="AO77" s="1291"/>
      <c r="AP77" s="1291"/>
      <c r="AQ77" s="1291"/>
      <c r="AR77" s="1291"/>
      <c r="AS77" s="1291"/>
      <c r="AT77" s="1291"/>
      <c r="AU77" s="1291"/>
      <c r="AV77" s="1291"/>
      <c r="AW77" s="1291"/>
      <c r="AX77" s="1291"/>
      <c r="AY77" s="1291"/>
      <c r="AZ77" s="1291"/>
      <c r="BA77" s="1291"/>
      <c r="BB77" s="1294" t="s">
        <v>599</v>
      </c>
      <c r="BC77" s="1294"/>
      <c r="BD77" s="1294"/>
      <c r="BE77" s="1294"/>
      <c r="BF77" s="1294"/>
      <c r="BG77" s="1294"/>
      <c r="BH77" s="1294"/>
      <c r="BI77" s="1294"/>
      <c r="BJ77" s="1294"/>
      <c r="BK77" s="1294"/>
      <c r="BL77" s="1294"/>
      <c r="BM77" s="1294"/>
      <c r="BN77" s="1294"/>
      <c r="BO77" s="1294"/>
      <c r="BP77" s="1292">
        <v>28.5</v>
      </c>
      <c r="BQ77" s="1292"/>
      <c r="BR77" s="1292"/>
      <c r="BS77" s="1292"/>
      <c r="BT77" s="1292"/>
      <c r="BU77" s="1292"/>
      <c r="BV77" s="1292"/>
      <c r="BW77" s="1292"/>
      <c r="BX77" s="1292">
        <v>20.5</v>
      </c>
      <c r="BY77" s="1292"/>
      <c r="BZ77" s="1292"/>
      <c r="CA77" s="1292"/>
      <c r="CB77" s="1292"/>
      <c r="CC77" s="1292"/>
      <c r="CD77" s="1292"/>
      <c r="CE77" s="1292"/>
      <c r="CF77" s="1292">
        <v>21.4</v>
      </c>
      <c r="CG77" s="1292"/>
      <c r="CH77" s="1292"/>
      <c r="CI77" s="1292"/>
      <c r="CJ77" s="1292"/>
      <c r="CK77" s="1292"/>
      <c r="CL77" s="1292"/>
      <c r="CM77" s="1292"/>
      <c r="CN77" s="1292">
        <v>12.8</v>
      </c>
      <c r="CO77" s="1292"/>
      <c r="CP77" s="1292"/>
      <c r="CQ77" s="1292"/>
      <c r="CR77" s="1292"/>
      <c r="CS77" s="1292"/>
      <c r="CT77" s="1292"/>
      <c r="CU77" s="1292"/>
      <c r="CV77" s="1292">
        <v>0</v>
      </c>
      <c r="CW77" s="1292"/>
      <c r="CX77" s="1292"/>
      <c r="CY77" s="1292"/>
      <c r="CZ77" s="1292"/>
      <c r="DA77" s="1292"/>
      <c r="DB77" s="1292"/>
      <c r="DC77" s="1292"/>
    </row>
    <row r="78" spans="2:107">
      <c r="B78" s="377"/>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c r="B79" s="377"/>
      <c r="G79" s="1287"/>
      <c r="H79" s="1287"/>
      <c r="I79" s="1296"/>
      <c r="J79" s="1296"/>
      <c r="K79" s="1299"/>
      <c r="L79" s="1299"/>
      <c r="M79" s="1299"/>
      <c r="N79" s="1299"/>
      <c r="AN79" s="1291"/>
      <c r="AO79" s="1291"/>
      <c r="AP79" s="1291"/>
      <c r="AQ79" s="1291"/>
      <c r="AR79" s="1291"/>
      <c r="AS79" s="1291"/>
      <c r="AT79" s="1291"/>
      <c r="AU79" s="1291"/>
      <c r="AV79" s="1291"/>
      <c r="AW79" s="1291"/>
      <c r="AX79" s="1291"/>
      <c r="AY79" s="1291"/>
      <c r="AZ79" s="1291"/>
      <c r="BA79" s="1291"/>
      <c r="BB79" s="1294" t="s">
        <v>604</v>
      </c>
      <c r="BC79" s="1294"/>
      <c r="BD79" s="1294"/>
      <c r="BE79" s="1294"/>
      <c r="BF79" s="1294"/>
      <c r="BG79" s="1294"/>
      <c r="BH79" s="1294"/>
      <c r="BI79" s="1294"/>
      <c r="BJ79" s="1294"/>
      <c r="BK79" s="1294"/>
      <c r="BL79" s="1294"/>
      <c r="BM79" s="1294"/>
      <c r="BN79" s="1294"/>
      <c r="BO79" s="1294"/>
      <c r="BP79" s="1292">
        <v>8</v>
      </c>
      <c r="BQ79" s="1292"/>
      <c r="BR79" s="1292"/>
      <c r="BS79" s="1292"/>
      <c r="BT79" s="1292"/>
      <c r="BU79" s="1292"/>
      <c r="BV79" s="1292"/>
      <c r="BW79" s="1292"/>
      <c r="BX79" s="1292">
        <v>7.9</v>
      </c>
      <c r="BY79" s="1292"/>
      <c r="BZ79" s="1292"/>
      <c r="CA79" s="1292"/>
      <c r="CB79" s="1292"/>
      <c r="CC79" s="1292"/>
      <c r="CD79" s="1292"/>
      <c r="CE79" s="1292"/>
      <c r="CF79" s="1292">
        <v>7.7</v>
      </c>
      <c r="CG79" s="1292"/>
      <c r="CH79" s="1292"/>
      <c r="CI79" s="1292"/>
      <c r="CJ79" s="1292"/>
      <c r="CK79" s="1292"/>
      <c r="CL79" s="1292"/>
      <c r="CM79" s="1292"/>
      <c r="CN79" s="1292">
        <v>7.3</v>
      </c>
      <c r="CO79" s="1292"/>
      <c r="CP79" s="1292"/>
      <c r="CQ79" s="1292"/>
      <c r="CR79" s="1292"/>
      <c r="CS79" s="1292"/>
      <c r="CT79" s="1292"/>
      <c r="CU79" s="1292"/>
      <c r="CV79" s="1292">
        <v>7.2</v>
      </c>
      <c r="CW79" s="1292"/>
      <c r="CX79" s="1292"/>
      <c r="CY79" s="1292"/>
      <c r="CZ79" s="1292"/>
      <c r="DA79" s="1292"/>
      <c r="DB79" s="1292"/>
      <c r="DC79" s="1292"/>
    </row>
    <row r="80" spans="2:107">
      <c r="B80" s="377"/>
      <c r="G80" s="1287"/>
      <c r="H80" s="1287"/>
      <c r="I80" s="1296"/>
      <c r="J80" s="1296"/>
      <c r="K80" s="1299"/>
      <c r="L80" s="1299"/>
      <c r="M80" s="1299"/>
      <c r="N80" s="1299"/>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c r="B81" s="377"/>
    </row>
    <row r="82" spans="2:109" ht="17.2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c r="DD84" s="371"/>
      <c r="DE84" s="371"/>
    </row>
    <row r="85" spans="2:109">
      <c r="DD85" s="371"/>
      <c r="DE85" s="371"/>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pageSetup paperSize="9" scale="44"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432</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58"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593</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482</v>
      </c>
      <c r="G2" s="148"/>
      <c r="H2" s="149"/>
    </row>
    <row r="3" spans="1:8">
      <c r="A3" s="145" t="s">
        <v>475</v>
      </c>
      <c r="B3" s="150"/>
      <c r="C3" s="151"/>
      <c r="D3" s="152">
        <v>15121</v>
      </c>
      <c r="E3" s="153"/>
      <c r="F3" s="154">
        <v>67343</v>
      </c>
      <c r="G3" s="155"/>
      <c r="H3" s="156"/>
    </row>
    <row r="4" spans="1:8">
      <c r="A4" s="157"/>
      <c r="B4" s="158"/>
      <c r="C4" s="159"/>
      <c r="D4" s="160">
        <v>7871</v>
      </c>
      <c r="E4" s="161"/>
      <c r="F4" s="162">
        <v>32865</v>
      </c>
      <c r="G4" s="163"/>
      <c r="H4" s="164"/>
    </row>
    <row r="5" spans="1:8">
      <c r="A5" s="145" t="s">
        <v>477</v>
      </c>
      <c r="B5" s="150"/>
      <c r="C5" s="151"/>
      <c r="D5" s="152">
        <v>26945</v>
      </c>
      <c r="E5" s="153"/>
      <c r="F5" s="154">
        <v>73475</v>
      </c>
      <c r="G5" s="155"/>
      <c r="H5" s="156"/>
    </row>
    <row r="6" spans="1:8">
      <c r="A6" s="157"/>
      <c r="B6" s="158"/>
      <c r="C6" s="159"/>
      <c r="D6" s="160">
        <v>17170</v>
      </c>
      <c r="E6" s="161"/>
      <c r="F6" s="162">
        <v>43072</v>
      </c>
      <c r="G6" s="163"/>
      <c r="H6" s="164"/>
    </row>
    <row r="7" spans="1:8">
      <c r="A7" s="145" t="s">
        <v>478</v>
      </c>
      <c r="B7" s="150"/>
      <c r="C7" s="151"/>
      <c r="D7" s="152">
        <v>35068</v>
      </c>
      <c r="E7" s="153"/>
      <c r="F7" s="154">
        <v>87464</v>
      </c>
      <c r="G7" s="155"/>
      <c r="H7" s="156"/>
    </row>
    <row r="8" spans="1:8">
      <c r="A8" s="157"/>
      <c r="B8" s="158"/>
      <c r="C8" s="159"/>
      <c r="D8" s="160">
        <v>16489</v>
      </c>
      <c r="E8" s="161"/>
      <c r="F8" s="162">
        <v>47479</v>
      </c>
      <c r="G8" s="163"/>
      <c r="H8" s="164"/>
    </row>
    <row r="9" spans="1:8">
      <c r="A9" s="145" t="s">
        <v>479</v>
      </c>
      <c r="B9" s="150"/>
      <c r="C9" s="151"/>
      <c r="D9" s="152">
        <v>29733</v>
      </c>
      <c r="E9" s="153"/>
      <c r="F9" s="154">
        <v>96248</v>
      </c>
      <c r="G9" s="155"/>
      <c r="H9" s="156"/>
    </row>
    <row r="10" spans="1:8">
      <c r="A10" s="157"/>
      <c r="B10" s="158"/>
      <c r="C10" s="159"/>
      <c r="D10" s="160">
        <v>8142</v>
      </c>
      <c r="E10" s="161"/>
      <c r="F10" s="162">
        <v>55768</v>
      </c>
      <c r="G10" s="163"/>
      <c r="H10" s="164"/>
    </row>
    <row r="11" spans="1:8">
      <c r="A11" s="145" t="s">
        <v>480</v>
      </c>
      <c r="B11" s="150"/>
      <c r="C11" s="151"/>
      <c r="D11" s="152">
        <v>45969</v>
      </c>
      <c r="E11" s="153"/>
      <c r="F11" s="154">
        <v>76413</v>
      </c>
      <c r="G11" s="155"/>
      <c r="H11" s="156"/>
    </row>
    <row r="12" spans="1:8">
      <c r="A12" s="157"/>
      <c r="B12" s="158"/>
      <c r="C12" s="165"/>
      <c r="D12" s="160">
        <v>5665</v>
      </c>
      <c r="E12" s="161"/>
      <c r="F12" s="162">
        <v>39658</v>
      </c>
      <c r="G12" s="163"/>
      <c r="H12" s="164"/>
    </row>
    <row r="13" spans="1:8">
      <c r="A13" s="145"/>
      <c r="B13" s="150"/>
      <c r="C13" s="166"/>
      <c r="D13" s="167">
        <v>30567</v>
      </c>
      <c r="E13" s="168"/>
      <c r="F13" s="169">
        <v>80189</v>
      </c>
      <c r="G13" s="170"/>
      <c r="H13" s="156"/>
    </row>
    <row r="14" spans="1:8">
      <c r="A14" s="157"/>
      <c r="B14" s="158"/>
      <c r="C14" s="159"/>
      <c r="D14" s="160">
        <v>11067</v>
      </c>
      <c r="E14" s="161"/>
      <c r="F14" s="162">
        <v>43768</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2.63</v>
      </c>
      <c r="C19" s="171">
        <f>ROUND(VALUE(SUBSTITUTE(実質収支比率等に係る経年分析!G$48,"▲","-")),2)</f>
        <v>3.71</v>
      </c>
      <c r="D19" s="171">
        <f>ROUND(VALUE(SUBSTITUTE(実質収支比率等に係る経年分析!H$48,"▲","-")),2)</f>
        <v>4.3099999999999996</v>
      </c>
      <c r="E19" s="171">
        <f>ROUND(VALUE(SUBSTITUTE(実質収支比率等に係る経年分析!I$48,"▲","-")),2)</f>
        <v>4.8499999999999996</v>
      </c>
      <c r="F19" s="171">
        <f>ROUND(VALUE(SUBSTITUTE(実質収支比率等に係る経年分析!J$48,"▲","-")),2)</f>
        <v>7.99</v>
      </c>
    </row>
    <row r="20" spans="1:11">
      <c r="A20" s="171" t="s">
        <v>55</v>
      </c>
      <c r="B20" s="171">
        <f>ROUND(VALUE(SUBSTITUTE(実質収支比率等に係る経年分析!F$47,"▲","-")),2)</f>
        <v>9.09</v>
      </c>
      <c r="C20" s="171">
        <f>ROUND(VALUE(SUBSTITUTE(実質収支比率等に係る経年分析!G$47,"▲","-")),2)</f>
        <v>7.2</v>
      </c>
      <c r="D20" s="171">
        <f>ROUND(VALUE(SUBSTITUTE(実質収支比率等に係る経年分析!H$47,"▲","-")),2)</f>
        <v>7.76</v>
      </c>
      <c r="E20" s="171">
        <f>ROUND(VALUE(SUBSTITUTE(実質収支比率等に係る経年分析!I$47,"▲","-")),2)</f>
        <v>10.27</v>
      </c>
      <c r="F20" s="171">
        <f>ROUND(VALUE(SUBSTITUTE(実質収支比率等に係る経年分析!J$47,"▲","-")),2)</f>
        <v>10.39</v>
      </c>
    </row>
    <row r="21" spans="1:11">
      <c r="A21" s="171" t="s">
        <v>56</v>
      </c>
      <c r="B21" s="171">
        <f>IF(ISNUMBER(VALUE(SUBSTITUTE(実質収支比率等に係る経年分析!F$49,"▲","-"))),ROUND(VALUE(SUBSTITUTE(実質収支比率等に係る経年分析!F$49,"▲","-")),2),NA())</f>
        <v>-2.65</v>
      </c>
      <c r="C21" s="171">
        <f>IF(ISNUMBER(VALUE(SUBSTITUTE(実質収支比率等に係る経年分析!G$49,"▲","-"))),ROUND(VALUE(SUBSTITUTE(実質収支比率等に係る経年分析!G$49,"▲","-")),2),NA())</f>
        <v>-0.97</v>
      </c>
      <c r="D21" s="171">
        <f>IF(ISNUMBER(VALUE(SUBSTITUTE(実質収支比率等に係る経年分析!H$49,"▲","-"))),ROUND(VALUE(SUBSTITUTE(実質収支比率等に係る経年分析!H$49,"▲","-")),2),NA())</f>
        <v>1.1200000000000001</v>
      </c>
      <c r="E21" s="171">
        <f>IF(ISNUMBER(VALUE(SUBSTITUTE(実質収支比率等に係る経年分析!I$49,"▲","-"))),ROUND(VALUE(SUBSTITUTE(実質収支比率等に係る経年分析!I$49,"▲","-")),2),NA())</f>
        <v>3.33</v>
      </c>
      <c r="F21" s="171">
        <f>IF(ISNUMBER(VALUE(SUBSTITUTE(実質収支比率等に係る経年分析!J$49,"▲","-"))),ROUND(VALUE(SUBSTITUTE(実質収支比率等に係る経年分析!J$49,"▲","-")),2),NA())</f>
        <v>4.1500000000000004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余市町後期高齢者医療特別会計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余市町国民健康保険特別会計</v>
      </c>
      <c r="B32" s="172">
        <f>IF(ROUND(VALUE(SUBSTITUTE(連結実質赤字比率に係る赤字・黒字の構成分析!F$38,"▲", "-")), 2) &lt; 0, ABS(ROUND(VALUE(SUBSTITUTE(連結実質赤字比率に係る赤字・黒字の構成分析!F$38,"▲", "-")), 2)), NA())</f>
        <v>1.71</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2.06</v>
      </c>
      <c r="E32" s="172" t="e">
        <f>IF(ROUND(VALUE(SUBSTITUTE(連結実質赤字比率に係る赤字・黒字の構成分析!G$38,"▲", "-")), 2) &gt;= 0, ABS(ROUND(VALUE(SUBSTITUTE(連結実質赤字比率に係る赤字・黒字の構成分析!G$38,"▲", "-")), 2)), NA())</f>
        <v>#N/A</v>
      </c>
      <c r="F32" s="172">
        <f>IF(ROUND(VALUE(SUBSTITUTE(連結実質赤字比率に係る赤字・黒字の構成分析!H$38,"▲", "-")), 2) &lt; 0, ABS(ROUND(VALUE(SUBSTITUTE(連結実質赤字比率に係る赤字・黒字の構成分析!H$38,"▲", "-")), 2)), NA())</f>
        <v>0.79</v>
      </c>
      <c r="G32" s="172" t="e">
        <f>IF(ROUND(VALUE(SUBSTITUTE(連結実質赤字比率に係る赤字・黒字の構成分析!H$38,"▲", "-")), 2) &gt;= 0, ABS(ROUND(VALUE(SUBSTITUTE(連結実質赤字比率に係る赤字・黒字の構成分析!H$38,"▲", "-")), 2)), NA())</f>
        <v>#N/A</v>
      </c>
      <c r="H32" s="172">
        <f>IF(ROUND(VALUE(SUBSTITUTE(連結実質赤字比率に係る赤字・黒字の構成分析!I$38,"▲", "-")), 2) &lt; 0, ABS(ROUND(VALUE(SUBSTITUTE(連結実質赤字比率に係る赤字・黒字の構成分析!I$38,"▲", "-")), 2)), NA())</f>
        <v>0.52</v>
      </c>
      <c r="I32" s="172" t="e">
        <f>IF(ROUND(VALUE(SUBSTITUTE(連結実質赤字比率に係る赤字・黒字の構成分析!I$38,"▲", "-")), 2) &gt;= 0, ABS(ROUND(VALUE(SUBSTITUTE(連結実質赤字比率に係る赤字・黒字の構成分析!I$38,"▲", "-")), 2)), NA())</f>
        <v>#N/A</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c r="A33" s="172" t="str">
        <f>IF(連結実質赤字比率に係る赤字・黒字の構成分析!C$37="",NA(),連結実質赤字比率に係る赤字・黒字の構成分析!C$37)</f>
        <v>余市町公共下水道特別会計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0.67</v>
      </c>
    </row>
    <row r="34" spans="1:16">
      <c r="A34" s="172" t="str">
        <f>IF(連結実質赤字比率に係る赤字・黒字の構成分析!C$36="",NA(),連結実質赤字比率に係る赤字・黒字の構成分析!C$36)</f>
        <v>余市町介護保険特別会計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1.0900000000000001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0.95</v>
      </c>
    </row>
    <row r="35" spans="1:16">
      <c r="A35" s="172" t="str">
        <f>IF(連結実質赤字比率に係る赤字・黒字の構成分析!C$35="",NA(),連結実質赤字比率に係る赤字・黒字の構成分析!C$35)</f>
        <v>余市町水道事業会計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4.5999999999999996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4.3099999999999996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4.8499999999999996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980</v>
      </c>
      <c r="E42" s="173"/>
      <c r="F42" s="173"/>
      <c r="G42" s="173">
        <f>'実質公債費比率（分子）の構造'!L$52</f>
        <v>932</v>
      </c>
      <c r="H42" s="173"/>
      <c r="I42" s="173"/>
      <c r="J42" s="173">
        <f>'実質公債費比率（分子）の構造'!M$52</f>
        <v>906</v>
      </c>
      <c r="K42" s="173"/>
      <c r="L42" s="173"/>
      <c r="M42" s="173">
        <f>'実質公債費比率（分子）の構造'!N$52</f>
        <v>888</v>
      </c>
      <c r="N42" s="173"/>
      <c r="O42" s="173"/>
      <c r="P42" s="173">
        <f>'実質公債費比率（分子）の構造'!O$52</f>
        <v>880</v>
      </c>
    </row>
    <row r="43" spans="1:16">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c r="A44" s="173" t="s">
        <v>65</v>
      </c>
      <c r="B44" s="173">
        <f>'実質公債費比率（分子）の構造'!K$50</f>
        <v>40</v>
      </c>
      <c r="C44" s="173"/>
      <c r="D44" s="173"/>
      <c r="E44" s="173">
        <f>'実質公債費比率（分子）の構造'!L$50</f>
        <v>39</v>
      </c>
      <c r="F44" s="173"/>
      <c r="G44" s="173"/>
      <c r="H44" s="173">
        <f>'実質公債費比率（分子）の構造'!M$50</f>
        <v>35</v>
      </c>
      <c r="I44" s="173"/>
      <c r="J44" s="173"/>
      <c r="K44" s="173">
        <f>'実質公債費比率（分子）の構造'!N$50</f>
        <v>24</v>
      </c>
      <c r="L44" s="173"/>
      <c r="M44" s="173"/>
      <c r="N44" s="173">
        <f>'実質公債費比率（分子）の構造'!O$50</f>
        <v>23</v>
      </c>
      <c r="O44" s="173"/>
      <c r="P44" s="173"/>
    </row>
    <row r="45" spans="1:16">
      <c r="A45" s="173" t="s">
        <v>66</v>
      </c>
      <c r="B45" s="173">
        <f>'実質公債費比率（分子）の構造'!K$49</f>
        <v>88</v>
      </c>
      <c r="C45" s="173"/>
      <c r="D45" s="173"/>
      <c r="E45" s="173">
        <f>'実質公債費比率（分子）の構造'!L$49</f>
        <v>96</v>
      </c>
      <c r="F45" s="173"/>
      <c r="G45" s="173"/>
      <c r="H45" s="173">
        <f>'実質公債費比率（分子）の構造'!M$49</f>
        <v>103</v>
      </c>
      <c r="I45" s="173"/>
      <c r="J45" s="173"/>
      <c r="K45" s="173">
        <f>'実質公債費比率（分子）の構造'!N$49</f>
        <v>77</v>
      </c>
      <c r="L45" s="173"/>
      <c r="M45" s="173"/>
      <c r="N45" s="173">
        <f>'実質公債費比率（分子）の構造'!O$49</f>
        <v>44</v>
      </c>
      <c r="O45" s="173"/>
      <c r="P45" s="173"/>
    </row>
    <row r="46" spans="1:16">
      <c r="A46" s="173" t="s">
        <v>67</v>
      </c>
      <c r="B46" s="173">
        <f>'実質公債費比率（分子）の構造'!K$48</f>
        <v>559</v>
      </c>
      <c r="C46" s="173"/>
      <c r="D46" s="173"/>
      <c r="E46" s="173">
        <f>'実質公債費比率（分子）の構造'!L$48</f>
        <v>566</v>
      </c>
      <c r="F46" s="173"/>
      <c r="G46" s="173"/>
      <c r="H46" s="173">
        <f>'実質公債費比率（分子）の構造'!M$48</f>
        <v>384</v>
      </c>
      <c r="I46" s="173"/>
      <c r="J46" s="173"/>
      <c r="K46" s="173">
        <f>'実質公債費比率（分子）の構造'!N$48</f>
        <v>381</v>
      </c>
      <c r="L46" s="173"/>
      <c r="M46" s="173"/>
      <c r="N46" s="173">
        <f>'実質公債費比率（分子）の構造'!O$48</f>
        <v>459</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791</v>
      </c>
      <c r="C49" s="173"/>
      <c r="D49" s="173"/>
      <c r="E49" s="173">
        <f>'実質公債費比率（分子）の構造'!L$45</f>
        <v>702</v>
      </c>
      <c r="F49" s="173"/>
      <c r="G49" s="173"/>
      <c r="H49" s="173">
        <f>'実質公債費比率（分子）の構造'!M$45</f>
        <v>689</v>
      </c>
      <c r="I49" s="173"/>
      <c r="J49" s="173"/>
      <c r="K49" s="173">
        <f>'実質公債費比率（分子）の構造'!N$45</f>
        <v>687</v>
      </c>
      <c r="L49" s="173"/>
      <c r="M49" s="173"/>
      <c r="N49" s="173">
        <f>'実質公債費比率（分子）の構造'!O$45</f>
        <v>685</v>
      </c>
      <c r="O49" s="173"/>
      <c r="P49" s="173"/>
    </row>
    <row r="50" spans="1:16">
      <c r="A50" s="173" t="s">
        <v>71</v>
      </c>
      <c r="B50" s="173" t="e">
        <f>NA()</f>
        <v>#N/A</v>
      </c>
      <c r="C50" s="173">
        <f>IF(ISNUMBER('実質公債費比率（分子）の構造'!K$53),'実質公債費比率（分子）の構造'!K$53,NA())</f>
        <v>498</v>
      </c>
      <c r="D50" s="173" t="e">
        <f>NA()</f>
        <v>#N/A</v>
      </c>
      <c r="E50" s="173" t="e">
        <f>NA()</f>
        <v>#N/A</v>
      </c>
      <c r="F50" s="173">
        <f>IF(ISNUMBER('実質公債費比率（分子）の構造'!L$53),'実質公債費比率（分子）の構造'!L$53,NA())</f>
        <v>471</v>
      </c>
      <c r="G50" s="173" t="e">
        <f>NA()</f>
        <v>#N/A</v>
      </c>
      <c r="H50" s="173" t="e">
        <f>NA()</f>
        <v>#N/A</v>
      </c>
      <c r="I50" s="173">
        <f>IF(ISNUMBER('実質公債費比率（分子）の構造'!M$53),'実質公債費比率（分子）の構造'!M$53,NA())</f>
        <v>305</v>
      </c>
      <c r="J50" s="173" t="e">
        <f>NA()</f>
        <v>#N/A</v>
      </c>
      <c r="K50" s="173" t="e">
        <f>NA()</f>
        <v>#N/A</v>
      </c>
      <c r="L50" s="173">
        <f>IF(ISNUMBER('実質公債費比率（分子）の構造'!N$53),'実質公債費比率（分子）の構造'!N$53,NA())</f>
        <v>281</v>
      </c>
      <c r="M50" s="173" t="e">
        <f>NA()</f>
        <v>#N/A</v>
      </c>
      <c r="N50" s="173" t="e">
        <f>NA()</f>
        <v>#N/A</v>
      </c>
      <c r="O50" s="173">
        <f>IF(ISNUMBER('実質公債費比率（分子）の構造'!O$53),'実質公債費比率（分子）の構造'!O$53,NA())</f>
        <v>331</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9136</v>
      </c>
      <c r="E56" s="172"/>
      <c r="F56" s="172"/>
      <c r="G56" s="172">
        <f>'将来負担比率（分子）の構造'!J$52</f>
        <v>9145</v>
      </c>
      <c r="H56" s="172"/>
      <c r="I56" s="172"/>
      <c r="J56" s="172">
        <f>'将来負担比率（分子）の構造'!K$52</f>
        <v>8880</v>
      </c>
      <c r="K56" s="172"/>
      <c r="L56" s="172"/>
      <c r="M56" s="172">
        <f>'将来負担比率（分子）の構造'!L$52</f>
        <v>8542</v>
      </c>
      <c r="N56" s="172"/>
      <c r="O56" s="172"/>
      <c r="P56" s="172">
        <f>'将来負担比率（分子）の構造'!M$52</f>
        <v>8253</v>
      </c>
    </row>
    <row r="57" spans="1:16">
      <c r="A57" s="172" t="s">
        <v>42</v>
      </c>
      <c r="B57" s="172"/>
      <c r="C57" s="172"/>
      <c r="D57" s="172">
        <f>'将来負担比率（分子）の構造'!I$51</f>
        <v>1656</v>
      </c>
      <c r="E57" s="172"/>
      <c r="F57" s="172"/>
      <c r="G57" s="172">
        <f>'将来負担比率（分子）の構造'!J$51</f>
        <v>1620</v>
      </c>
      <c r="H57" s="172"/>
      <c r="I57" s="172"/>
      <c r="J57" s="172">
        <f>'将来負担比率（分子）の構造'!K$51</f>
        <v>1669</v>
      </c>
      <c r="K57" s="172"/>
      <c r="L57" s="172"/>
      <c r="M57" s="172">
        <f>'将来負担比率（分子）の構造'!L$51</f>
        <v>1621</v>
      </c>
      <c r="N57" s="172"/>
      <c r="O57" s="172"/>
      <c r="P57" s="172">
        <f>'将来負担比率（分子）の構造'!M$51</f>
        <v>1499</v>
      </c>
    </row>
    <row r="58" spans="1:16">
      <c r="A58" s="172" t="s">
        <v>41</v>
      </c>
      <c r="B58" s="172"/>
      <c r="C58" s="172"/>
      <c r="D58" s="172">
        <f>'将来負担比率（分子）の構造'!I$50</f>
        <v>1157</v>
      </c>
      <c r="E58" s="172"/>
      <c r="F58" s="172"/>
      <c r="G58" s="172">
        <f>'将来負担比率（分子）の構造'!J$50</f>
        <v>1067</v>
      </c>
      <c r="H58" s="172"/>
      <c r="I58" s="172"/>
      <c r="J58" s="172">
        <f>'将来負担比率（分子）の構造'!K$50</f>
        <v>1102</v>
      </c>
      <c r="K58" s="172"/>
      <c r="L58" s="172"/>
      <c r="M58" s="172">
        <f>'将来負担比率（分子）の構造'!L$50</f>
        <v>1357</v>
      </c>
      <c r="N58" s="172"/>
      <c r="O58" s="172"/>
      <c r="P58" s="172">
        <f>'将来負担比率（分子）の構造'!M$50</f>
        <v>1981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7</v>
      </c>
      <c r="C61" s="172"/>
      <c r="D61" s="172"/>
      <c r="E61" s="172">
        <f>'将来負担比率（分子）の構造'!J$46</f>
        <v>6</v>
      </c>
      <c r="F61" s="172"/>
      <c r="G61" s="172"/>
      <c r="H61" s="172">
        <f>'将来負担比率（分子）の構造'!K$46</f>
        <v>5</v>
      </c>
      <c r="I61" s="172"/>
      <c r="J61" s="172"/>
      <c r="K61" s="172">
        <f>'将来負担比率（分子）の構造'!L$46</f>
        <v>4</v>
      </c>
      <c r="L61" s="172"/>
      <c r="M61" s="172"/>
      <c r="N61" s="172">
        <f>'将来負担比率（分子）の構造'!M$46</f>
        <v>4</v>
      </c>
      <c r="O61" s="172"/>
      <c r="P61" s="172"/>
    </row>
    <row r="62" spans="1:16">
      <c r="A62" s="172" t="s">
        <v>35</v>
      </c>
      <c r="B62" s="172">
        <f>'将来負担比率（分子）の構造'!I$45</f>
        <v>1493</v>
      </c>
      <c r="C62" s="172"/>
      <c r="D62" s="172"/>
      <c r="E62" s="172">
        <f>'将来負担比率（分子）の構造'!J$45</f>
        <v>1318</v>
      </c>
      <c r="F62" s="172"/>
      <c r="G62" s="172"/>
      <c r="H62" s="172">
        <f>'将来負担比率（分子）の構造'!K$45</f>
        <v>1282</v>
      </c>
      <c r="I62" s="172"/>
      <c r="J62" s="172"/>
      <c r="K62" s="172">
        <f>'将来負担比率（分子）の構造'!L$45</f>
        <v>1289</v>
      </c>
      <c r="L62" s="172"/>
      <c r="M62" s="172"/>
      <c r="N62" s="172">
        <f>'将来負担比率（分子）の構造'!M$45</f>
        <v>1339</v>
      </c>
      <c r="O62" s="172"/>
      <c r="P62" s="172"/>
    </row>
    <row r="63" spans="1:16">
      <c r="A63" s="172" t="s">
        <v>34</v>
      </c>
      <c r="B63" s="172">
        <f>'将来負担比率（分子）の構造'!I$44</f>
        <v>452</v>
      </c>
      <c r="C63" s="172"/>
      <c r="D63" s="172"/>
      <c r="E63" s="172">
        <f>'将来負担比率（分子）の構造'!J$44</f>
        <v>361</v>
      </c>
      <c r="F63" s="172"/>
      <c r="G63" s="172"/>
      <c r="H63" s="172">
        <f>'将来負担比率（分子）の構造'!K$44</f>
        <v>262</v>
      </c>
      <c r="I63" s="172"/>
      <c r="J63" s="172"/>
      <c r="K63" s="172">
        <f>'将来負担比率（分子）の構造'!L$44</f>
        <v>182</v>
      </c>
      <c r="L63" s="172"/>
      <c r="M63" s="172"/>
      <c r="N63" s="172">
        <f>'将来負担比率（分子）の構造'!M$44</f>
        <v>141</v>
      </c>
      <c r="O63" s="172"/>
      <c r="P63" s="172"/>
    </row>
    <row r="64" spans="1:16">
      <c r="A64" s="172" t="s">
        <v>33</v>
      </c>
      <c r="B64" s="172">
        <f>'将来負担比率（分子）の構造'!I$43</f>
        <v>7238</v>
      </c>
      <c r="C64" s="172"/>
      <c r="D64" s="172"/>
      <c r="E64" s="172">
        <f>'将来負担比率（分子）の構造'!J$43</f>
        <v>7367</v>
      </c>
      <c r="F64" s="172"/>
      <c r="G64" s="172"/>
      <c r="H64" s="172">
        <f>'将来負担比率（分子）の構造'!K$43</f>
        <v>6861</v>
      </c>
      <c r="I64" s="172"/>
      <c r="J64" s="172"/>
      <c r="K64" s="172">
        <f>'将来負担比率（分子）の構造'!L$43</f>
        <v>6112</v>
      </c>
      <c r="L64" s="172"/>
      <c r="M64" s="172"/>
      <c r="N64" s="172">
        <f>'将来負担比率（分子）の構造'!M$43</f>
        <v>5608</v>
      </c>
      <c r="O64" s="172"/>
      <c r="P64" s="172"/>
    </row>
    <row r="65" spans="1:16">
      <c r="A65" s="172" t="s">
        <v>32</v>
      </c>
      <c r="B65" s="172">
        <f>'将来負担比率（分子）の構造'!I$42</f>
        <v>146</v>
      </c>
      <c r="C65" s="172"/>
      <c r="D65" s="172"/>
      <c r="E65" s="172">
        <f>'将来負担比率（分子）の構造'!J$42</f>
        <v>110</v>
      </c>
      <c r="F65" s="172"/>
      <c r="G65" s="172"/>
      <c r="H65" s="172">
        <f>'将来負担比率（分子）の構造'!K$42</f>
        <v>78</v>
      </c>
      <c r="I65" s="172"/>
      <c r="J65" s="172"/>
      <c r="K65" s="172">
        <f>'将来負担比率（分子）の構造'!L$42</f>
        <v>55</v>
      </c>
      <c r="L65" s="172"/>
      <c r="M65" s="172"/>
      <c r="N65" s="172">
        <f>'将来負担比率（分子）の構造'!M$42</f>
        <v>33</v>
      </c>
      <c r="O65" s="172"/>
      <c r="P65" s="172"/>
    </row>
    <row r="66" spans="1:16">
      <c r="A66" s="172" t="s">
        <v>31</v>
      </c>
      <c r="B66" s="172">
        <f>'将来負担比率（分子）の構造'!I$41</f>
        <v>6594</v>
      </c>
      <c r="C66" s="172"/>
      <c r="D66" s="172"/>
      <c r="E66" s="172">
        <f>'将来負担比率（分子）の構造'!J$41</f>
        <v>6691</v>
      </c>
      <c r="F66" s="172"/>
      <c r="G66" s="172"/>
      <c r="H66" s="172">
        <f>'将来負担比率（分子）の構造'!K$41</f>
        <v>6537</v>
      </c>
      <c r="I66" s="172"/>
      <c r="J66" s="172"/>
      <c r="K66" s="172">
        <f>'将来負担比率（分子）の構造'!L$41</f>
        <v>6274</v>
      </c>
      <c r="L66" s="172"/>
      <c r="M66" s="172"/>
      <c r="N66" s="172">
        <f>'将来負担比率（分子）の構造'!M$41</f>
        <v>6035</v>
      </c>
      <c r="O66" s="172"/>
      <c r="P66" s="172"/>
    </row>
    <row r="67" spans="1:16">
      <c r="A67" s="172" t="s">
        <v>75</v>
      </c>
      <c r="B67" s="172" t="e">
        <f>NA()</f>
        <v>#N/A</v>
      </c>
      <c r="C67" s="172">
        <f>IF(ISNUMBER('将来負担比率（分子）の構造'!I$53), IF('将来負担比率（分子）の構造'!I$53 &lt; 0, 0, '将来負担比率（分子）の構造'!I$53), NA())</f>
        <v>3981</v>
      </c>
      <c r="D67" s="172" t="e">
        <f>NA()</f>
        <v>#N/A</v>
      </c>
      <c r="E67" s="172" t="e">
        <f>NA()</f>
        <v>#N/A</v>
      </c>
      <c r="F67" s="172">
        <f>IF(ISNUMBER('将来負担比率（分子）の構造'!J$53), IF('将来負担比率（分子）の構造'!J$53 &lt; 0, 0, '将来負担比率（分子）の構造'!J$53), NA())</f>
        <v>4022</v>
      </c>
      <c r="G67" s="172" t="e">
        <f>NA()</f>
        <v>#N/A</v>
      </c>
      <c r="H67" s="172" t="e">
        <f>NA()</f>
        <v>#N/A</v>
      </c>
      <c r="I67" s="172">
        <f>IF(ISNUMBER('将来負担比率（分子）の構造'!K$53), IF('将来負担比率（分子）の構造'!K$53 &lt; 0, 0, '将来負担比率（分子）の構造'!K$53), NA())</f>
        <v>3373</v>
      </c>
      <c r="J67" s="172" t="e">
        <f>NA()</f>
        <v>#N/A</v>
      </c>
      <c r="K67" s="172" t="e">
        <f>NA()</f>
        <v>#N/A</v>
      </c>
      <c r="L67" s="172">
        <f>IF(ISNUMBER('将来負担比率（分子）の構造'!L$53), IF('将来負担比率（分子）の構造'!L$53 &lt; 0, 0, '将来負担比率（分子）の構造'!L$53), NA())</f>
        <v>2397</v>
      </c>
      <c r="M67" s="172" t="e">
        <f>NA()</f>
        <v>#N/A</v>
      </c>
      <c r="N67" s="172" t="e">
        <f>NA()</f>
        <v>#N/A</v>
      </c>
      <c r="O67" s="172">
        <f>IF(ISNUMBER('将来負担比率（分子）の構造'!M$53), IF('将来負担比率（分子）の構造'!M$53 &lt; 0, 0, '将来負担比率（分子）の構造'!M$53), NA())</f>
        <v>1426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437</v>
      </c>
      <c r="C72" s="176">
        <f>基金残高に係る経年分析!G55</f>
        <v>592</v>
      </c>
      <c r="D72" s="176">
        <f>基金残高に係る経年分析!H55</f>
        <v>637</v>
      </c>
    </row>
    <row r="73" spans="1:16">
      <c r="A73" s="175" t="s">
        <v>78</v>
      </c>
      <c r="B73" s="176">
        <f>基金残高に係る経年分析!F56</f>
        <v>93</v>
      </c>
      <c r="C73" s="176">
        <f>基金残高に係る経年分析!G56</f>
        <v>73</v>
      </c>
      <c r="D73" s="176">
        <f>基金残高に係る経年分析!H56</f>
        <v>216</v>
      </c>
    </row>
    <row r="74" spans="1:16">
      <c r="A74" s="175" t="s">
        <v>79</v>
      </c>
      <c r="B74" s="176">
        <f>基金残高に係る経年分析!F57</f>
        <v>385</v>
      </c>
      <c r="C74" s="176">
        <f>基金残高に係る経年分析!G57</f>
        <v>516</v>
      </c>
      <c r="D74" s="176">
        <f>基金残高に係る経年分析!H57</f>
        <v>915</v>
      </c>
    </row>
  </sheetData>
  <sheetProtection algorithmName="SHA-512" hashValue="6yh8U4FIduWMHVAFsFtgMrOPaIwmpoYyN5ydHHbI4d+UBAiBM4kgot7gjl38n3+JxiiWYjeJbxDG5a+1vbb1jw==" saltValue="Rg16hocQi8qgBEJbBm6W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7"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3" t="s">
        <v>591</v>
      </c>
      <c r="DI1" s="644"/>
      <c r="DJ1" s="644"/>
      <c r="DK1" s="644"/>
      <c r="DL1" s="644"/>
      <c r="DM1" s="644"/>
      <c r="DN1" s="645"/>
      <c r="DO1" s="212"/>
      <c r="DP1" s="643" t="s">
        <v>590</v>
      </c>
      <c r="DQ1" s="644"/>
      <c r="DR1" s="644"/>
      <c r="DS1" s="644"/>
      <c r="DT1" s="644"/>
      <c r="DU1" s="644"/>
      <c r="DV1" s="644"/>
      <c r="DW1" s="644"/>
      <c r="DX1" s="644"/>
      <c r="DY1" s="644"/>
      <c r="DZ1" s="644"/>
      <c r="EA1" s="644"/>
      <c r="EB1" s="644"/>
      <c r="EC1" s="645"/>
      <c r="ED1" s="210"/>
      <c r="EE1" s="210"/>
      <c r="EF1" s="210"/>
      <c r="EG1" s="210"/>
      <c r="EH1" s="210"/>
      <c r="EI1" s="210"/>
      <c r="EJ1" s="210"/>
      <c r="EK1" s="210"/>
      <c r="EL1" s="210"/>
      <c r="EM1" s="210"/>
    </row>
    <row r="2" spans="2:143" ht="22.5" customHeight="1">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6" t="s">
        <v>215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216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589</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c r="B4" s="646" t="s">
        <v>1</v>
      </c>
      <c r="C4" s="647"/>
      <c r="D4" s="647"/>
      <c r="E4" s="647"/>
      <c r="F4" s="647"/>
      <c r="G4" s="647"/>
      <c r="H4" s="647"/>
      <c r="I4" s="647"/>
      <c r="J4" s="647"/>
      <c r="K4" s="647"/>
      <c r="L4" s="647"/>
      <c r="M4" s="647"/>
      <c r="N4" s="647"/>
      <c r="O4" s="647"/>
      <c r="P4" s="647"/>
      <c r="Q4" s="648"/>
      <c r="R4" s="646" t="s">
        <v>217</v>
      </c>
      <c r="S4" s="647"/>
      <c r="T4" s="647"/>
      <c r="U4" s="647"/>
      <c r="V4" s="647"/>
      <c r="W4" s="647"/>
      <c r="X4" s="647"/>
      <c r="Y4" s="648"/>
      <c r="Z4" s="646" t="s">
        <v>218</v>
      </c>
      <c r="AA4" s="647"/>
      <c r="AB4" s="647"/>
      <c r="AC4" s="648"/>
      <c r="AD4" s="646" t="s">
        <v>219</v>
      </c>
      <c r="AE4" s="647"/>
      <c r="AF4" s="647"/>
      <c r="AG4" s="647"/>
      <c r="AH4" s="647"/>
      <c r="AI4" s="647"/>
      <c r="AJ4" s="647"/>
      <c r="AK4" s="648"/>
      <c r="AL4" s="646" t="s">
        <v>218</v>
      </c>
      <c r="AM4" s="647"/>
      <c r="AN4" s="647"/>
      <c r="AO4" s="648"/>
      <c r="AP4" s="652" t="s">
        <v>220</v>
      </c>
      <c r="AQ4" s="652"/>
      <c r="AR4" s="652"/>
      <c r="AS4" s="652"/>
      <c r="AT4" s="652"/>
      <c r="AU4" s="652"/>
      <c r="AV4" s="652"/>
      <c r="AW4" s="652"/>
      <c r="AX4" s="652"/>
      <c r="AY4" s="652"/>
      <c r="AZ4" s="652"/>
      <c r="BA4" s="652"/>
      <c r="BB4" s="652"/>
      <c r="BC4" s="652"/>
      <c r="BD4" s="652"/>
      <c r="BE4" s="652"/>
      <c r="BF4" s="652"/>
      <c r="BG4" s="652" t="s">
        <v>221</v>
      </c>
      <c r="BH4" s="652"/>
      <c r="BI4" s="652"/>
      <c r="BJ4" s="652"/>
      <c r="BK4" s="652"/>
      <c r="BL4" s="652"/>
      <c r="BM4" s="652"/>
      <c r="BN4" s="652"/>
      <c r="BO4" s="652" t="s">
        <v>218</v>
      </c>
      <c r="BP4" s="652"/>
      <c r="BQ4" s="652"/>
      <c r="BR4" s="652"/>
      <c r="BS4" s="652" t="s">
        <v>222</v>
      </c>
      <c r="BT4" s="652"/>
      <c r="BU4" s="652"/>
      <c r="BV4" s="652"/>
      <c r="BW4" s="652"/>
      <c r="BX4" s="652"/>
      <c r="BY4" s="652"/>
      <c r="BZ4" s="652"/>
      <c r="CA4" s="652"/>
      <c r="CB4" s="652"/>
      <c r="CD4" s="649" t="s">
        <v>588</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361" customFormat="1" ht="11.25" customHeight="1">
      <c r="B5" s="653" t="s">
        <v>223</v>
      </c>
      <c r="C5" s="654"/>
      <c r="D5" s="654"/>
      <c r="E5" s="654"/>
      <c r="F5" s="654"/>
      <c r="G5" s="654"/>
      <c r="H5" s="654"/>
      <c r="I5" s="654"/>
      <c r="J5" s="654"/>
      <c r="K5" s="654"/>
      <c r="L5" s="654"/>
      <c r="M5" s="654"/>
      <c r="N5" s="654"/>
      <c r="O5" s="654"/>
      <c r="P5" s="654"/>
      <c r="Q5" s="655"/>
      <c r="R5" s="656">
        <v>1784067</v>
      </c>
      <c r="S5" s="657"/>
      <c r="T5" s="657"/>
      <c r="U5" s="657"/>
      <c r="V5" s="657"/>
      <c r="W5" s="657"/>
      <c r="X5" s="657"/>
      <c r="Y5" s="658"/>
      <c r="Z5" s="659">
        <v>14.6</v>
      </c>
      <c r="AA5" s="659"/>
      <c r="AB5" s="659"/>
      <c r="AC5" s="659"/>
      <c r="AD5" s="660">
        <v>1677898</v>
      </c>
      <c r="AE5" s="660"/>
      <c r="AF5" s="660"/>
      <c r="AG5" s="660"/>
      <c r="AH5" s="660"/>
      <c r="AI5" s="660"/>
      <c r="AJ5" s="660"/>
      <c r="AK5" s="660"/>
      <c r="AL5" s="661">
        <v>27.9</v>
      </c>
      <c r="AM5" s="662"/>
      <c r="AN5" s="662"/>
      <c r="AO5" s="663"/>
      <c r="AP5" s="653" t="s">
        <v>224</v>
      </c>
      <c r="AQ5" s="654"/>
      <c r="AR5" s="654"/>
      <c r="AS5" s="654"/>
      <c r="AT5" s="654"/>
      <c r="AU5" s="654"/>
      <c r="AV5" s="654"/>
      <c r="AW5" s="654"/>
      <c r="AX5" s="654"/>
      <c r="AY5" s="654"/>
      <c r="AZ5" s="654"/>
      <c r="BA5" s="654"/>
      <c r="BB5" s="654"/>
      <c r="BC5" s="654"/>
      <c r="BD5" s="654"/>
      <c r="BE5" s="654"/>
      <c r="BF5" s="655"/>
      <c r="BG5" s="667">
        <v>1677898</v>
      </c>
      <c r="BH5" s="668"/>
      <c r="BI5" s="668"/>
      <c r="BJ5" s="668"/>
      <c r="BK5" s="668"/>
      <c r="BL5" s="668"/>
      <c r="BM5" s="668"/>
      <c r="BN5" s="669"/>
      <c r="BO5" s="670">
        <v>94</v>
      </c>
      <c r="BP5" s="670"/>
      <c r="BQ5" s="670"/>
      <c r="BR5" s="670"/>
      <c r="BS5" s="671">
        <v>12306</v>
      </c>
      <c r="BT5" s="671"/>
      <c r="BU5" s="671"/>
      <c r="BV5" s="671"/>
      <c r="BW5" s="671"/>
      <c r="BX5" s="671"/>
      <c r="BY5" s="671"/>
      <c r="BZ5" s="671"/>
      <c r="CA5" s="671"/>
      <c r="CB5" s="675"/>
      <c r="CD5" s="649" t="s">
        <v>220</v>
      </c>
      <c r="CE5" s="650"/>
      <c r="CF5" s="650"/>
      <c r="CG5" s="650"/>
      <c r="CH5" s="650"/>
      <c r="CI5" s="650"/>
      <c r="CJ5" s="650"/>
      <c r="CK5" s="650"/>
      <c r="CL5" s="650"/>
      <c r="CM5" s="650"/>
      <c r="CN5" s="650"/>
      <c r="CO5" s="650"/>
      <c r="CP5" s="650"/>
      <c r="CQ5" s="651"/>
      <c r="CR5" s="649" t="s">
        <v>225</v>
      </c>
      <c r="CS5" s="650"/>
      <c r="CT5" s="650"/>
      <c r="CU5" s="650"/>
      <c r="CV5" s="650"/>
      <c r="CW5" s="650"/>
      <c r="CX5" s="650"/>
      <c r="CY5" s="651"/>
      <c r="CZ5" s="649" t="s">
        <v>218</v>
      </c>
      <c r="DA5" s="650"/>
      <c r="DB5" s="650"/>
      <c r="DC5" s="651"/>
      <c r="DD5" s="649" t="s">
        <v>226</v>
      </c>
      <c r="DE5" s="650"/>
      <c r="DF5" s="650"/>
      <c r="DG5" s="650"/>
      <c r="DH5" s="650"/>
      <c r="DI5" s="650"/>
      <c r="DJ5" s="650"/>
      <c r="DK5" s="650"/>
      <c r="DL5" s="650"/>
      <c r="DM5" s="650"/>
      <c r="DN5" s="650"/>
      <c r="DO5" s="650"/>
      <c r="DP5" s="651"/>
      <c r="DQ5" s="649" t="s">
        <v>227</v>
      </c>
      <c r="DR5" s="650"/>
      <c r="DS5" s="650"/>
      <c r="DT5" s="650"/>
      <c r="DU5" s="650"/>
      <c r="DV5" s="650"/>
      <c r="DW5" s="650"/>
      <c r="DX5" s="650"/>
      <c r="DY5" s="650"/>
      <c r="DZ5" s="650"/>
      <c r="EA5" s="650"/>
      <c r="EB5" s="650"/>
      <c r="EC5" s="651"/>
    </row>
    <row r="6" spans="2:143" ht="11.25" customHeight="1">
      <c r="B6" s="664" t="s">
        <v>587</v>
      </c>
      <c r="C6" s="665"/>
      <c r="D6" s="665"/>
      <c r="E6" s="665"/>
      <c r="F6" s="665"/>
      <c r="G6" s="665"/>
      <c r="H6" s="665"/>
      <c r="I6" s="665"/>
      <c r="J6" s="665"/>
      <c r="K6" s="665"/>
      <c r="L6" s="665"/>
      <c r="M6" s="665"/>
      <c r="N6" s="665"/>
      <c r="O6" s="665"/>
      <c r="P6" s="665"/>
      <c r="Q6" s="666"/>
      <c r="R6" s="667">
        <v>89656</v>
      </c>
      <c r="S6" s="668"/>
      <c r="T6" s="668"/>
      <c r="U6" s="668"/>
      <c r="V6" s="668"/>
      <c r="W6" s="668"/>
      <c r="X6" s="668"/>
      <c r="Y6" s="669"/>
      <c r="Z6" s="670">
        <v>0.7</v>
      </c>
      <c r="AA6" s="670"/>
      <c r="AB6" s="670"/>
      <c r="AC6" s="670"/>
      <c r="AD6" s="671">
        <v>89656</v>
      </c>
      <c r="AE6" s="671"/>
      <c r="AF6" s="671"/>
      <c r="AG6" s="671"/>
      <c r="AH6" s="671"/>
      <c r="AI6" s="671"/>
      <c r="AJ6" s="671"/>
      <c r="AK6" s="671"/>
      <c r="AL6" s="672">
        <v>1.5</v>
      </c>
      <c r="AM6" s="673"/>
      <c r="AN6" s="673"/>
      <c r="AO6" s="674"/>
      <c r="AP6" s="664" t="s">
        <v>586</v>
      </c>
      <c r="AQ6" s="665"/>
      <c r="AR6" s="665"/>
      <c r="AS6" s="665"/>
      <c r="AT6" s="665"/>
      <c r="AU6" s="665"/>
      <c r="AV6" s="665"/>
      <c r="AW6" s="665"/>
      <c r="AX6" s="665"/>
      <c r="AY6" s="665"/>
      <c r="AZ6" s="665"/>
      <c r="BA6" s="665"/>
      <c r="BB6" s="665"/>
      <c r="BC6" s="665"/>
      <c r="BD6" s="665"/>
      <c r="BE6" s="665"/>
      <c r="BF6" s="666"/>
      <c r="BG6" s="667">
        <v>1677898</v>
      </c>
      <c r="BH6" s="668"/>
      <c r="BI6" s="668"/>
      <c r="BJ6" s="668"/>
      <c r="BK6" s="668"/>
      <c r="BL6" s="668"/>
      <c r="BM6" s="668"/>
      <c r="BN6" s="669"/>
      <c r="BO6" s="670">
        <v>94</v>
      </c>
      <c r="BP6" s="670"/>
      <c r="BQ6" s="670"/>
      <c r="BR6" s="670"/>
      <c r="BS6" s="671">
        <v>12306</v>
      </c>
      <c r="BT6" s="671"/>
      <c r="BU6" s="671"/>
      <c r="BV6" s="671"/>
      <c r="BW6" s="671"/>
      <c r="BX6" s="671"/>
      <c r="BY6" s="671"/>
      <c r="BZ6" s="671"/>
      <c r="CA6" s="671"/>
      <c r="CB6" s="675"/>
      <c r="CD6" s="678" t="s">
        <v>228</v>
      </c>
      <c r="CE6" s="679"/>
      <c r="CF6" s="679"/>
      <c r="CG6" s="679"/>
      <c r="CH6" s="679"/>
      <c r="CI6" s="679"/>
      <c r="CJ6" s="679"/>
      <c r="CK6" s="679"/>
      <c r="CL6" s="679"/>
      <c r="CM6" s="679"/>
      <c r="CN6" s="679"/>
      <c r="CO6" s="679"/>
      <c r="CP6" s="679"/>
      <c r="CQ6" s="680"/>
      <c r="CR6" s="667">
        <v>123387</v>
      </c>
      <c r="CS6" s="668"/>
      <c r="CT6" s="668"/>
      <c r="CU6" s="668"/>
      <c r="CV6" s="668"/>
      <c r="CW6" s="668"/>
      <c r="CX6" s="668"/>
      <c r="CY6" s="669"/>
      <c r="CZ6" s="661">
        <v>1.1000000000000001</v>
      </c>
      <c r="DA6" s="662"/>
      <c r="DB6" s="662"/>
      <c r="DC6" s="681"/>
      <c r="DD6" s="676" t="s">
        <v>578</v>
      </c>
      <c r="DE6" s="668"/>
      <c r="DF6" s="668"/>
      <c r="DG6" s="668"/>
      <c r="DH6" s="668"/>
      <c r="DI6" s="668"/>
      <c r="DJ6" s="668"/>
      <c r="DK6" s="668"/>
      <c r="DL6" s="668"/>
      <c r="DM6" s="668"/>
      <c r="DN6" s="668"/>
      <c r="DO6" s="668"/>
      <c r="DP6" s="669"/>
      <c r="DQ6" s="676">
        <v>123387</v>
      </c>
      <c r="DR6" s="668"/>
      <c r="DS6" s="668"/>
      <c r="DT6" s="668"/>
      <c r="DU6" s="668"/>
      <c r="DV6" s="668"/>
      <c r="DW6" s="668"/>
      <c r="DX6" s="668"/>
      <c r="DY6" s="668"/>
      <c r="DZ6" s="668"/>
      <c r="EA6" s="668"/>
      <c r="EB6" s="668"/>
      <c r="EC6" s="677"/>
    </row>
    <row r="7" spans="2:143" ht="11.25" customHeight="1">
      <c r="B7" s="664" t="s">
        <v>229</v>
      </c>
      <c r="C7" s="665"/>
      <c r="D7" s="665"/>
      <c r="E7" s="665"/>
      <c r="F7" s="665"/>
      <c r="G7" s="665"/>
      <c r="H7" s="665"/>
      <c r="I7" s="665"/>
      <c r="J7" s="665"/>
      <c r="K7" s="665"/>
      <c r="L7" s="665"/>
      <c r="M7" s="665"/>
      <c r="N7" s="665"/>
      <c r="O7" s="665"/>
      <c r="P7" s="665"/>
      <c r="Q7" s="666"/>
      <c r="R7" s="667">
        <v>1056</v>
      </c>
      <c r="S7" s="668"/>
      <c r="T7" s="668"/>
      <c r="U7" s="668"/>
      <c r="V7" s="668"/>
      <c r="W7" s="668"/>
      <c r="X7" s="668"/>
      <c r="Y7" s="669"/>
      <c r="Z7" s="670">
        <v>0</v>
      </c>
      <c r="AA7" s="670"/>
      <c r="AB7" s="670"/>
      <c r="AC7" s="670"/>
      <c r="AD7" s="671">
        <v>1056</v>
      </c>
      <c r="AE7" s="671"/>
      <c r="AF7" s="671"/>
      <c r="AG7" s="671"/>
      <c r="AH7" s="671"/>
      <c r="AI7" s="671"/>
      <c r="AJ7" s="671"/>
      <c r="AK7" s="671"/>
      <c r="AL7" s="672">
        <v>0</v>
      </c>
      <c r="AM7" s="673"/>
      <c r="AN7" s="673"/>
      <c r="AO7" s="674"/>
      <c r="AP7" s="664" t="s">
        <v>585</v>
      </c>
      <c r="AQ7" s="665"/>
      <c r="AR7" s="665"/>
      <c r="AS7" s="665"/>
      <c r="AT7" s="665"/>
      <c r="AU7" s="665"/>
      <c r="AV7" s="665"/>
      <c r="AW7" s="665"/>
      <c r="AX7" s="665"/>
      <c r="AY7" s="665"/>
      <c r="AZ7" s="665"/>
      <c r="BA7" s="665"/>
      <c r="BB7" s="665"/>
      <c r="BC7" s="665"/>
      <c r="BD7" s="665"/>
      <c r="BE7" s="665"/>
      <c r="BF7" s="666"/>
      <c r="BG7" s="667">
        <v>783494</v>
      </c>
      <c r="BH7" s="668"/>
      <c r="BI7" s="668"/>
      <c r="BJ7" s="668"/>
      <c r="BK7" s="668"/>
      <c r="BL7" s="668"/>
      <c r="BM7" s="668"/>
      <c r="BN7" s="669"/>
      <c r="BO7" s="670">
        <v>43.9</v>
      </c>
      <c r="BP7" s="670"/>
      <c r="BQ7" s="670"/>
      <c r="BR7" s="670"/>
      <c r="BS7" s="671">
        <v>12306</v>
      </c>
      <c r="BT7" s="671"/>
      <c r="BU7" s="671"/>
      <c r="BV7" s="671"/>
      <c r="BW7" s="671"/>
      <c r="BX7" s="671"/>
      <c r="BY7" s="671"/>
      <c r="BZ7" s="671"/>
      <c r="CA7" s="671"/>
      <c r="CB7" s="675"/>
      <c r="CD7" s="682" t="s">
        <v>230</v>
      </c>
      <c r="CE7" s="683"/>
      <c r="CF7" s="683"/>
      <c r="CG7" s="683"/>
      <c r="CH7" s="683"/>
      <c r="CI7" s="683"/>
      <c r="CJ7" s="683"/>
      <c r="CK7" s="683"/>
      <c r="CL7" s="683"/>
      <c r="CM7" s="683"/>
      <c r="CN7" s="683"/>
      <c r="CO7" s="683"/>
      <c r="CP7" s="683"/>
      <c r="CQ7" s="684"/>
      <c r="CR7" s="667">
        <v>2765925</v>
      </c>
      <c r="CS7" s="668"/>
      <c r="CT7" s="668"/>
      <c r="CU7" s="668"/>
      <c r="CV7" s="668"/>
      <c r="CW7" s="668"/>
      <c r="CX7" s="668"/>
      <c r="CY7" s="669"/>
      <c r="CZ7" s="670">
        <v>23.6</v>
      </c>
      <c r="DA7" s="670"/>
      <c r="DB7" s="670"/>
      <c r="DC7" s="670"/>
      <c r="DD7" s="676">
        <v>106272</v>
      </c>
      <c r="DE7" s="668"/>
      <c r="DF7" s="668"/>
      <c r="DG7" s="668"/>
      <c r="DH7" s="668"/>
      <c r="DI7" s="668"/>
      <c r="DJ7" s="668"/>
      <c r="DK7" s="668"/>
      <c r="DL7" s="668"/>
      <c r="DM7" s="668"/>
      <c r="DN7" s="668"/>
      <c r="DO7" s="668"/>
      <c r="DP7" s="669"/>
      <c r="DQ7" s="676">
        <v>1367249</v>
      </c>
      <c r="DR7" s="668"/>
      <c r="DS7" s="668"/>
      <c r="DT7" s="668"/>
      <c r="DU7" s="668"/>
      <c r="DV7" s="668"/>
      <c r="DW7" s="668"/>
      <c r="DX7" s="668"/>
      <c r="DY7" s="668"/>
      <c r="DZ7" s="668"/>
      <c r="EA7" s="668"/>
      <c r="EB7" s="668"/>
      <c r="EC7" s="677"/>
    </row>
    <row r="8" spans="2:143" ht="11.25" customHeight="1">
      <c r="B8" s="664" t="s">
        <v>231</v>
      </c>
      <c r="C8" s="665"/>
      <c r="D8" s="665"/>
      <c r="E8" s="665"/>
      <c r="F8" s="665"/>
      <c r="G8" s="665"/>
      <c r="H8" s="665"/>
      <c r="I8" s="665"/>
      <c r="J8" s="665"/>
      <c r="K8" s="665"/>
      <c r="L8" s="665"/>
      <c r="M8" s="665"/>
      <c r="N8" s="665"/>
      <c r="O8" s="665"/>
      <c r="P8" s="665"/>
      <c r="Q8" s="666"/>
      <c r="R8" s="667">
        <v>5413</v>
      </c>
      <c r="S8" s="668"/>
      <c r="T8" s="668"/>
      <c r="U8" s="668"/>
      <c r="V8" s="668"/>
      <c r="W8" s="668"/>
      <c r="X8" s="668"/>
      <c r="Y8" s="669"/>
      <c r="Z8" s="670">
        <v>0</v>
      </c>
      <c r="AA8" s="670"/>
      <c r="AB8" s="670"/>
      <c r="AC8" s="670"/>
      <c r="AD8" s="671">
        <v>5413</v>
      </c>
      <c r="AE8" s="671"/>
      <c r="AF8" s="671"/>
      <c r="AG8" s="671"/>
      <c r="AH8" s="671"/>
      <c r="AI8" s="671"/>
      <c r="AJ8" s="671"/>
      <c r="AK8" s="671"/>
      <c r="AL8" s="672">
        <v>0.1</v>
      </c>
      <c r="AM8" s="673"/>
      <c r="AN8" s="673"/>
      <c r="AO8" s="674"/>
      <c r="AP8" s="664" t="s">
        <v>584</v>
      </c>
      <c r="AQ8" s="665"/>
      <c r="AR8" s="665"/>
      <c r="AS8" s="665"/>
      <c r="AT8" s="665"/>
      <c r="AU8" s="665"/>
      <c r="AV8" s="665"/>
      <c r="AW8" s="665"/>
      <c r="AX8" s="665"/>
      <c r="AY8" s="665"/>
      <c r="AZ8" s="665"/>
      <c r="BA8" s="665"/>
      <c r="BB8" s="665"/>
      <c r="BC8" s="665"/>
      <c r="BD8" s="665"/>
      <c r="BE8" s="665"/>
      <c r="BF8" s="666"/>
      <c r="BG8" s="667">
        <v>29369</v>
      </c>
      <c r="BH8" s="668"/>
      <c r="BI8" s="668"/>
      <c r="BJ8" s="668"/>
      <c r="BK8" s="668"/>
      <c r="BL8" s="668"/>
      <c r="BM8" s="668"/>
      <c r="BN8" s="669"/>
      <c r="BO8" s="670">
        <v>1.6</v>
      </c>
      <c r="BP8" s="670"/>
      <c r="BQ8" s="670"/>
      <c r="BR8" s="670"/>
      <c r="BS8" s="671" t="s">
        <v>578</v>
      </c>
      <c r="BT8" s="671"/>
      <c r="BU8" s="671"/>
      <c r="BV8" s="671"/>
      <c r="BW8" s="671"/>
      <c r="BX8" s="671"/>
      <c r="BY8" s="671"/>
      <c r="BZ8" s="671"/>
      <c r="CA8" s="671"/>
      <c r="CB8" s="675"/>
      <c r="CD8" s="682" t="s">
        <v>232</v>
      </c>
      <c r="CE8" s="683"/>
      <c r="CF8" s="683"/>
      <c r="CG8" s="683"/>
      <c r="CH8" s="683"/>
      <c r="CI8" s="683"/>
      <c r="CJ8" s="683"/>
      <c r="CK8" s="683"/>
      <c r="CL8" s="683"/>
      <c r="CM8" s="683"/>
      <c r="CN8" s="683"/>
      <c r="CO8" s="683"/>
      <c r="CP8" s="683"/>
      <c r="CQ8" s="684"/>
      <c r="CR8" s="667">
        <v>3354057</v>
      </c>
      <c r="CS8" s="668"/>
      <c r="CT8" s="668"/>
      <c r="CU8" s="668"/>
      <c r="CV8" s="668"/>
      <c r="CW8" s="668"/>
      <c r="CX8" s="668"/>
      <c r="CY8" s="669"/>
      <c r="CZ8" s="670">
        <v>28.6</v>
      </c>
      <c r="DA8" s="670"/>
      <c r="DB8" s="670"/>
      <c r="DC8" s="670"/>
      <c r="DD8" s="676" t="s">
        <v>578</v>
      </c>
      <c r="DE8" s="668"/>
      <c r="DF8" s="668"/>
      <c r="DG8" s="668"/>
      <c r="DH8" s="668"/>
      <c r="DI8" s="668"/>
      <c r="DJ8" s="668"/>
      <c r="DK8" s="668"/>
      <c r="DL8" s="668"/>
      <c r="DM8" s="668"/>
      <c r="DN8" s="668"/>
      <c r="DO8" s="668"/>
      <c r="DP8" s="669"/>
      <c r="DQ8" s="676">
        <v>1557949</v>
      </c>
      <c r="DR8" s="668"/>
      <c r="DS8" s="668"/>
      <c r="DT8" s="668"/>
      <c r="DU8" s="668"/>
      <c r="DV8" s="668"/>
      <c r="DW8" s="668"/>
      <c r="DX8" s="668"/>
      <c r="DY8" s="668"/>
      <c r="DZ8" s="668"/>
      <c r="EA8" s="668"/>
      <c r="EB8" s="668"/>
      <c r="EC8" s="677"/>
    </row>
    <row r="9" spans="2:143" ht="11.25" customHeight="1">
      <c r="B9" s="664" t="s">
        <v>233</v>
      </c>
      <c r="C9" s="665"/>
      <c r="D9" s="665"/>
      <c r="E9" s="665"/>
      <c r="F9" s="665"/>
      <c r="G9" s="665"/>
      <c r="H9" s="665"/>
      <c r="I9" s="665"/>
      <c r="J9" s="665"/>
      <c r="K9" s="665"/>
      <c r="L9" s="665"/>
      <c r="M9" s="665"/>
      <c r="N9" s="665"/>
      <c r="O9" s="665"/>
      <c r="P9" s="665"/>
      <c r="Q9" s="666"/>
      <c r="R9" s="667">
        <v>6599</v>
      </c>
      <c r="S9" s="668"/>
      <c r="T9" s="668"/>
      <c r="U9" s="668"/>
      <c r="V9" s="668"/>
      <c r="W9" s="668"/>
      <c r="X9" s="668"/>
      <c r="Y9" s="669"/>
      <c r="Z9" s="670">
        <v>0.1</v>
      </c>
      <c r="AA9" s="670"/>
      <c r="AB9" s="670"/>
      <c r="AC9" s="670"/>
      <c r="AD9" s="671">
        <v>6599</v>
      </c>
      <c r="AE9" s="671"/>
      <c r="AF9" s="671"/>
      <c r="AG9" s="671"/>
      <c r="AH9" s="671"/>
      <c r="AI9" s="671"/>
      <c r="AJ9" s="671"/>
      <c r="AK9" s="671"/>
      <c r="AL9" s="672">
        <v>0.1</v>
      </c>
      <c r="AM9" s="673"/>
      <c r="AN9" s="673"/>
      <c r="AO9" s="674"/>
      <c r="AP9" s="664" t="s">
        <v>583</v>
      </c>
      <c r="AQ9" s="665"/>
      <c r="AR9" s="665"/>
      <c r="AS9" s="665"/>
      <c r="AT9" s="665"/>
      <c r="AU9" s="665"/>
      <c r="AV9" s="665"/>
      <c r="AW9" s="665"/>
      <c r="AX9" s="665"/>
      <c r="AY9" s="665"/>
      <c r="AZ9" s="665"/>
      <c r="BA9" s="665"/>
      <c r="BB9" s="665"/>
      <c r="BC9" s="665"/>
      <c r="BD9" s="665"/>
      <c r="BE9" s="665"/>
      <c r="BF9" s="666"/>
      <c r="BG9" s="667">
        <v>653011</v>
      </c>
      <c r="BH9" s="668"/>
      <c r="BI9" s="668"/>
      <c r="BJ9" s="668"/>
      <c r="BK9" s="668"/>
      <c r="BL9" s="668"/>
      <c r="BM9" s="668"/>
      <c r="BN9" s="669"/>
      <c r="BO9" s="670">
        <v>36.6</v>
      </c>
      <c r="BP9" s="670"/>
      <c r="BQ9" s="670"/>
      <c r="BR9" s="670"/>
      <c r="BS9" s="671" t="s">
        <v>578</v>
      </c>
      <c r="BT9" s="671"/>
      <c r="BU9" s="671"/>
      <c r="BV9" s="671"/>
      <c r="BW9" s="671"/>
      <c r="BX9" s="671"/>
      <c r="BY9" s="671"/>
      <c r="BZ9" s="671"/>
      <c r="CA9" s="671"/>
      <c r="CB9" s="675"/>
      <c r="CD9" s="682" t="s">
        <v>234</v>
      </c>
      <c r="CE9" s="683"/>
      <c r="CF9" s="683"/>
      <c r="CG9" s="683"/>
      <c r="CH9" s="683"/>
      <c r="CI9" s="683"/>
      <c r="CJ9" s="683"/>
      <c r="CK9" s="683"/>
      <c r="CL9" s="683"/>
      <c r="CM9" s="683"/>
      <c r="CN9" s="683"/>
      <c r="CO9" s="683"/>
      <c r="CP9" s="683"/>
      <c r="CQ9" s="684"/>
      <c r="CR9" s="667">
        <v>1219823</v>
      </c>
      <c r="CS9" s="668"/>
      <c r="CT9" s="668"/>
      <c r="CU9" s="668"/>
      <c r="CV9" s="668"/>
      <c r="CW9" s="668"/>
      <c r="CX9" s="668"/>
      <c r="CY9" s="669"/>
      <c r="CZ9" s="670">
        <v>10.4</v>
      </c>
      <c r="DA9" s="670"/>
      <c r="DB9" s="670"/>
      <c r="DC9" s="670"/>
      <c r="DD9" s="676">
        <v>181390</v>
      </c>
      <c r="DE9" s="668"/>
      <c r="DF9" s="668"/>
      <c r="DG9" s="668"/>
      <c r="DH9" s="668"/>
      <c r="DI9" s="668"/>
      <c r="DJ9" s="668"/>
      <c r="DK9" s="668"/>
      <c r="DL9" s="668"/>
      <c r="DM9" s="668"/>
      <c r="DN9" s="668"/>
      <c r="DO9" s="668"/>
      <c r="DP9" s="669"/>
      <c r="DQ9" s="676">
        <v>850744</v>
      </c>
      <c r="DR9" s="668"/>
      <c r="DS9" s="668"/>
      <c r="DT9" s="668"/>
      <c r="DU9" s="668"/>
      <c r="DV9" s="668"/>
      <c r="DW9" s="668"/>
      <c r="DX9" s="668"/>
      <c r="DY9" s="668"/>
      <c r="DZ9" s="668"/>
      <c r="EA9" s="668"/>
      <c r="EB9" s="668"/>
      <c r="EC9" s="677"/>
    </row>
    <row r="10" spans="2:143" ht="11.25" customHeight="1">
      <c r="B10" s="664" t="s">
        <v>582</v>
      </c>
      <c r="C10" s="665"/>
      <c r="D10" s="665"/>
      <c r="E10" s="665"/>
      <c r="F10" s="665"/>
      <c r="G10" s="665"/>
      <c r="H10" s="665"/>
      <c r="I10" s="665"/>
      <c r="J10" s="665"/>
      <c r="K10" s="665"/>
      <c r="L10" s="665"/>
      <c r="M10" s="665"/>
      <c r="N10" s="665"/>
      <c r="O10" s="665"/>
      <c r="P10" s="665"/>
      <c r="Q10" s="666"/>
      <c r="R10" s="667" t="s">
        <v>578</v>
      </c>
      <c r="S10" s="668"/>
      <c r="T10" s="668"/>
      <c r="U10" s="668"/>
      <c r="V10" s="668"/>
      <c r="W10" s="668"/>
      <c r="X10" s="668"/>
      <c r="Y10" s="669"/>
      <c r="Z10" s="670" t="s">
        <v>578</v>
      </c>
      <c r="AA10" s="670"/>
      <c r="AB10" s="670"/>
      <c r="AC10" s="670"/>
      <c r="AD10" s="671" t="s">
        <v>578</v>
      </c>
      <c r="AE10" s="671"/>
      <c r="AF10" s="671"/>
      <c r="AG10" s="671"/>
      <c r="AH10" s="671"/>
      <c r="AI10" s="671"/>
      <c r="AJ10" s="671"/>
      <c r="AK10" s="671"/>
      <c r="AL10" s="672" t="s">
        <v>578</v>
      </c>
      <c r="AM10" s="673"/>
      <c r="AN10" s="673"/>
      <c r="AO10" s="674"/>
      <c r="AP10" s="664" t="s">
        <v>581</v>
      </c>
      <c r="AQ10" s="665"/>
      <c r="AR10" s="665"/>
      <c r="AS10" s="665"/>
      <c r="AT10" s="665"/>
      <c r="AU10" s="665"/>
      <c r="AV10" s="665"/>
      <c r="AW10" s="665"/>
      <c r="AX10" s="665"/>
      <c r="AY10" s="665"/>
      <c r="AZ10" s="665"/>
      <c r="BA10" s="665"/>
      <c r="BB10" s="665"/>
      <c r="BC10" s="665"/>
      <c r="BD10" s="665"/>
      <c r="BE10" s="665"/>
      <c r="BF10" s="666"/>
      <c r="BG10" s="667">
        <v>56717</v>
      </c>
      <c r="BH10" s="668"/>
      <c r="BI10" s="668"/>
      <c r="BJ10" s="668"/>
      <c r="BK10" s="668"/>
      <c r="BL10" s="668"/>
      <c r="BM10" s="668"/>
      <c r="BN10" s="669"/>
      <c r="BO10" s="670">
        <v>3.2</v>
      </c>
      <c r="BP10" s="670"/>
      <c r="BQ10" s="670"/>
      <c r="BR10" s="670"/>
      <c r="BS10" s="671" t="s">
        <v>578</v>
      </c>
      <c r="BT10" s="671"/>
      <c r="BU10" s="671"/>
      <c r="BV10" s="671"/>
      <c r="BW10" s="671"/>
      <c r="BX10" s="671"/>
      <c r="BY10" s="671"/>
      <c r="BZ10" s="671"/>
      <c r="CA10" s="671"/>
      <c r="CB10" s="675"/>
      <c r="CD10" s="682" t="s">
        <v>235</v>
      </c>
      <c r="CE10" s="683"/>
      <c r="CF10" s="683"/>
      <c r="CG10" s="683"/>
      <c r="CH10" s="683"/>
      <c r="CI10" s="683"/>
      <c r="CJ10" s="683"/>
      <c r="CK10" s="683"/>
      <c r="CL10" s="683"/>
      <c r="CM10" s="683"/>
      <c r="CN10" s="683"/>
      <c r="CO10" s="683"/>
      <c r="CP10" s="683"/>
      <c r="CQ10" s="684"/>
      <c r="CR10" s="667">
        <v>34476</v>
      </c>
      <c r="CS10" s="668"/>
      <c r="CT10" s="668"/>
      <c r="CU10" s="668"/>
      <c r="CV10" s="668"/>
      <c r="CW10" s="668"/>
      <c r="CX10" s="668"/>
      <c r="CY10" s="669"/>
      <c r="CZ10" s="670">
        <v>0.3</v>
      </c>
      <c r="DA10" s="670"/>
      <c r="DB10" s="670"/>
      <c r="DC10" s="670"/>
      <c r="DD10" s="676" t="s">
        <v>578</v>
      </c>
      <c r="DE10" s="668"/>
      <c r="DF10" s="668"/>
      <c r="DG10" s="668"/>
      <c r="DH10" s="668"/>
      <c r="DI10" s="668"/>
      <c r="DJ10" s="668"/>
      <c r="DK10" s="668"/>
      <c r="DL10" s="668"/>
      <c r="DM10" s="668"/>
      <c r="DN10" s="668"/>
      <c r="DO10" s="668"/>
      <c r="DP10" s="669"/>
      <c r="DQ10" s="676">
        <v>21440</v>
      </c>
      <c r="DR10" s="668"/>
      <c r="DS10" s="668"/>
      <c r="DT10" s="668"/>
      <c r="DU10" s="668"/>
      <c r="DV10" s="668"/>
      <c r="DW10" s="668"/>
      <c r="DX10" s="668"/>
      <c r="DY10" s="668"/>
      <c r="DZ10" s="668"/>
      <c r="EA10" s="668"/>
      <c r="EB10" s="668"/>
      <c r="EC10" s="677"/>
    </row>
    <row r="11" spans="2:143" ht="11.25" customHeight="1">
      <c r="B11" s="664" t="s">
        <v>236</v>
      </c>
      <c r="C11" s="665"/>
      <c r="D11" s="665"/>
      <c r="E11" s="665"/>
      <c r="F11" s="665"/>
      <c r="G11" s="665"/>
      <c r="H11" s="665"/>
      <c r="I11" s="665"/>
      <c r="J11" s="665"/>
      <c r="K11" s="665"/>
      <c r="L11" s="665"/>
      <c r="M11" s="665"/>
      <c r="N11" s="665"/>
      <c r="O11" s="665"/>
      <c r="P11" s="665"/>
      <c r="Q11" s="666"/>
      <c r="R11" s="667">
        <v>470511</v>
      </c>
      <c r="S11" s="668"/>
      <c r="T11" s="668"/>
      <c r="U11" s="668"/>
      <c r="V11" s="668"/>
      <c r="W11" s="668"/>
      <c r="X11" s="668"/>
      <c r="Y11" s="669"/>
      <c r="Z11" s="672">
        <v>3.8</v>
      </c>
      <c r="AA11" s="673"/>
      <c r="AB11" s="673"/>
      <c r="AC11" s="685"/>
      <c r="AD11" s="676">
        <v>470511</v>
      </c>
      <c r="AE11" s="668"/>
      <c r="AF11" s="668"/>
      <c r="AG11" s="668"/>
      <c r="AH11" s="668"/>
      <c r="AI11" s="668"/>
      <c r="AJ11" s="668"/>
      <c r="AK11" s="669"/>
      <c r="AL11" s="672">
        <v>7.8</v>
      </c>
      <c r="AM11" s="673"/>
      <c r="AN11" s="673"/>
      <c r="AO11" s="674"/>
      <c r="AP11" s="664" t="s">
        <v>580</v>
      </c>
      <c r="AQ11" s="665"/>
      <c r="AR11" s="665"/>
      <c r="AS11" s="665"/>
      <c r="AT11" s="665"/>
      <c r="AU11" s="665"/>
      <c r="AV11" s="665"/>
      <c r="AW11" s="665"/>
      <c r="AX11" s="665"/>
      <c r="AY11" s="665"/>
      <c r="AZ11" s="665"/>
      <c r="BA11" s="665"/>
      <c r="BB11" s="665"/>
      <c r="BC11" s="665"/>
      <c r="BD11" s="665"/>
      <c r="BE11" s="665"/>
      <c r="BF11" s="666"/>
      <c r="BG11" s="667">
        <v>44397</v>
      </c>
      <c r="BH11" s="668"/>
      <c r="BI11" s="668"/>
      <c r="BJ11" s="668"/>
      <c r="BK11" s="668"/>
      <c r="BL11" s="668"/>
      <c r="BM11" s="668"/>
      <c r="BN11" s="669"/>
      <c r="BO11" s="670">
        <v>2.5</v>
      </c>
      <c r="BP11" s="670"/>
      <c r="BQ11" s="670"/>
      <c r="BR11" s="670"/>
      <c r="BS11" s="671">
        <v>12306</v>
      </c>
      <c r="BT11" s="671"/>
      <c r="BU11" s="671"/>
      <c r="BV11" s="671"/>
      <c r="BW11" s="671"/>
      <c r="BX11" s="671"/>
      <c r="BY11" s="671"/>
      <c r="BZ11" s="671"/>
      <c r="CA11" s="671"/>
      <c r="CB11" s="675"/>
      <c r="CD11" s="682" t="s">
        <v>237</v>
      </c>
      <c r="CE11" s="683"/>
      <c r="CF11" s="683"/>
      <c r="CG11" s="683"/>
      <c r="CH11" s="683"/>
      <c r="CI11" s="683"/>
      <c r="CJ11" s="683"/>
      <c r="CK11" s="683"/>
      <c r="CL11" s="683"/>
      <c r="CM11" s="683"/>
      <c r="CN11" s="683"/>
      <c r="CO11" s="683"/>
      <c r="CP11" s="683"/>
      <c r="CQ11" s="684"/>
      <c r="CR11" s="667">
        <v>264877</v>
      </c>
      <c r="CS11" s="668"/>
      <c r="CT11" s="668"/>
      <c r="CU11" s="668"/>
      <c r="CV11" s="668"/>
      <c r="CW11" s="668"/>
      <c r="CX11" s="668"/>
      <c r="CY11" s="669"/>
      <c r="CZ11" s="670">
        <v>2.2999999999999998</v>
      </c>
      <c r="DA11" s="670"/>
      <c r="DB11" s="670"/>
      <c r="DC11" s="670"/>
      <c r="DD11" s="676">
        <v>45217</v>
      </c>
      <c r="DE11" s="668"/>
      <c r="DF11" s="668"/>
      <c r="DG11" s="668"/>
      <c r="DH11" s="668"/>
      <c r="DI11" s="668"/>
      <c r="DJ11" s="668"/>
      <c r="DK11" s="668"/>
      <c r="DL11" s="668"/>
      <c r="DM11" s="668"/>
      <c r="DN11" s="668"/>
      <c r="DO11" s="668"/>
      <c r="DP11" s="669"/>
      <c r="DQ11" s="676">
        <v>158514</v>
      </c>
      <c r="DR11" s="668"/>
      <c r="DS11" s="668"/>
      <c r="DT11" s="668"/>
      <c r="DU11" s="668"/>
      <c r="DV11" s="668"/>
      <c r="DW11" s="668"/>
      <c r="DX11" s="668"/>
      <c r="DY11" s="668"/>
      <c r="DZ11" s="668"/>
      <c r="EA11" s="668"/>
      <c r="EB11" s="668"/>
      <c r="EC11" s="677"/>
    </row>
    <row r="12" spans="2:143" ht="11.25" customHeight="1">
      <c r="B12" s="664" t="s">
        <v>238</v>
      </c>
      <c r="C12" s="665"/>
      <c r="D12" s="665"/>
      <c r="E12" s="665"/>
      <c r="F12" s="665"/>
      <c r="G12" s="665"/>
      <c r="H12" s="665"/>
      <c r="I12" s="665"/>
      <c r="J12" s="665"/>
      <c r="K12" s="665"/>
      <c r="L12" s="665"/>
      <c r="M12" s="665"/>
      <c r="N12" s="665"/>
      <c r="O12" s="665"/>
      <c r="P12" s="665"/>
      <c r="Q12" s="666"/>
      <c r="R12" s="667">
        <v>646</v>
      </c>
      <c r="S12" s="668"/>
      <c r="T12" s="668"/>
      <c r="U12" s="668"/>
      <c r="V12" s="668"/>
      <c r="W12" s="668"/>
      <c r="X12" s="668"/>
      <c r="Y12" s="669"/>
      <c r="Z12" s="670">
        <v>0</v>
      </c>
      <c r="AA12" s="670"/>
      <c r="AB12" s="670"/>
      <c r="AC12" s="670"/>
      <c r="AD12" s="671">
        <v>646</v>
      </c>
      <c r="AE12" s="671"/>
      <c r="AF12" s="671"/>
      <c r="AG12" s="671"/>
      <c r="AH12" s="671"/>
      <c r="AI12" s="671"/>
      <c r="AJ12" s="671"/>
      <c r="AK12" s="671"/>
      <c r="AL12" s="672">
        <v>0</v>
      </c>
      <c r="AM12" s="673"/>
      <c r="AN12" s="673"/>
      <c r="AO12" s="674"/>
      <c r="AP12" s="664" t="s">
        <v>579</v>
      </c>
      <c r="AQ12" s="665"/>
      <c r="AR12" s="665"/>
      <c r="AS12" s="665"/>
      <c r="AT12" s="665"/>
      <c r="AU12" s="665"/>
      <c r="AV12" s="665"/>
      <c r="AW12" s="665"/>
      <c r="AX12" s="665"/>
      <c r="AY12" s="665"/>
      <c r="AZ12" s="665"/>
      <c r="BA12" s="665"/>
      <c r="BB12" s="665"/>
      <c r="BC12" s="665"/>
      <c r="BD12" s="665"/>
      <c r="BE12" s="665"/>
      <c r="BF12" s="666"/>
      <c r="BG12" s="667">
        <v>654104</v>
      </c>
      <c r="BH12" s="668"/>
      <c r="BI12" s="668"/>
      <c r="BJ12" s="668"/>
      <c r="BK12" s="668"/>
      <c r="BL12" s="668"/>
      <c r="BM12" s="668"/>
      <c r="BN12" s="669"/>
      <c r="BO12" s="670">
        <v>36.700000000000003</v>
      </c>
      <c r="BP12" s="670"/>
      <c r="BQ12" s="670"/>
      <c r="BR12" s="670"/>
      <c r="BS12" s="671" t="s">
        <v>578</v>
      </c>
      <c r="BT12" s="671"/>
      <c r="BU12" s="671"/>
      <c r="BV12" s="671"/>
      <c r="BW12" s="671"/>
      <c r="BX12" s="671"/>
      <c r="BY12" s="671"/>
      <c r="BZ12" s="671"/>
      <c r="CA12" s="671"/>
      <c r="CB12" s="675"/>
      <c r="CD12" s="682" t="s">
        <v>239</v>
      </c>
      <c r="CE12" s="683"/>
      <c r="CF12" s="683"/>
      <c r="CG12" s="683"/>
      <c r="CH12" s="683"/>
      <c r="CI12" s="683"/>
      <c r="CJ12" s="683"/>
      <c r="CK12" s="683"/>
      <c r="CL12" s="683"/>
      <c r="CM12" s="683"/>
      <c r="CN12" s="683"/>
      <c r="CO12" s="683"/>
      <c r="CP12" s="683"/>
      <c r="CQ12" s="684"/>
      <c r="CR12" s="667">
        <v>430543</v>
      </c>
      <c r="CS12" s="668"/>
      <c r="CT12" s="668"/>
      <c r="CU12" s="668"/>
      <c r="CV12" s="668"/>
      <c r="CW12" s="668"/>
      <c r="CX12" s="668"/>
      <c r="CY12" s="669"/>
      <c r="CZ12" s="670">
        <v>3.7</v>
      </c>
      <c r="DA12" s="670"/>
      <c r="DB12" s="670"/>
      <c r="DC12" s="670"/>
      <c r="DD12" s="676">
        <v>12980</v>
      </c>
      <c r="DE12" s="668"/>
      <c r="DF12" s="668"/>
      <c r="DG12" s="668"/>
      <c r="DH12" s="668"/>
      <c r="DI12" s="668"/>
      <c r="DJ12" s="668"/>
      <c r="DK12" s="668"/>
      <c r="DL12" s="668"/>
      <c r="DM12" s="668"/>
      <c r="DN12" s="668"/>
      <c r="DO12" s="668"/>
      <c r="DP12" s="669"/>
      <c r="DQ12" s="676">
        <v>269826</v>
      </c>
      <c r="DR12" s="668"/>
      <c r="DS12" s="668"/>
      <c r="DT12" s="668"/>
      <c r="DU12" s="668"/>
      <c r="DV12" s="668"/>
      <c r="DW12" s="668"/>
      <c r="DX12" s="668"/>
      <c r="DY12" s="668"/>
      <c r="DZ12" s="668"/>
      <c r="EA12" s="668"/>
      <c r="EB12" s="668"/>
      <c r="EC12" s="677"/>
    </row>
    <row r="13" spans="2:143" ht="11.25" customHeight="1">
      <c r="B13" s="664" t="s">
        <v>240</v>
      </c>
      <c r="C13" s="665"/>
      <c r="D13" s="665"/>
      <c r="E13" s="665"/>
      <c r="F13" s="665"/>
      <c r="G13" s="665"/>
      <c r="H13" s="665"/>
      <c r="I13" s="665"/>
      <c r="J13" s="665"/>
      <c r="K13" s="665"/>
      <c r="L13" s="665"/>
      <c r="M13" s="665"/>
      <c r="N13" s="665"/>
      <c r="O13" s="665"/>
      <c r="P13" s="665"/>
      <c r="Q13" s="666"/>
      <c r="R13" s="667" t="s">
        <v>578</v>
      </c>
      <c r="S13" s="668"/>
      <c r="T13" s="668"/>
      <c r="U13" s="668"/>
      <c r="V13" s="668"/>
      <c r="W13" s="668"/>
      <c r="X13" s="668"/>
      <c r="Y13" s="669"/>
      <c r="Z13" s="670" t="s">
        <v>578</v>
      </c>
      <c r="AA13" s="670"/>
      <c r="AB13" s="670"/>
      <c r="AC13" s="670"/>
      <c r="AD13" s="671" t="s">
        <v>578</v>
      </c>
      <c r="AE13" s="671"/>
      <c r="AF13" s="671"/>
      <c r="AG13" s="671"/>
      <c r="AH13" s="671"/>
      <c r="AI13" s="671"/>
      <c r="AJ13" s="671"/>
      <c r="AK13" s="671"/>
      <c r="AL13" s="672" t="s">
        <v>578</v>
      </c>
      <c r="AM13" s="673"/>
      <c r="AN13" s="673"/>
      <c r="AO13" s="674"/>
      <c r="AP13" s="664" t="s">
        <v>577</v>
      </c>
      <c r="AQ13" s="665"/>
      <c r="AR13" s="665"/>
      <c r="AS13" s="665"/>
      <c r="AT13" s="665"/>
      <c r="AU13" s="665"/>
      <c r="AV13" s="665"/>
      <c r="AW13" s="665"/>
      <c r="AX13" s="665"/>
      <c r="AY13" s="665"/>
      <c r="AZ13" s="665"/>
      <c r="BA13" s="665"/>
      <c r="BB13" s="665"/>
      <c r="BC13" s="665"/>
      <c r="BD13" s="665"/>
      <c r="BE13" s="665"/>
      <c r="BF13" s="666"/>
      <c r="BG13" s="667">
        <v>642260</v>
      </c>
      <c r="BH13" s="668"/>
      <c r="BI13" s="668"/>
      <c r="BJ13" s="668"/>
      <c r="BK13" s="668"/>
      <c r="BL13" s="668"/>
      <c r="BM13" s="668"/>
      <c r="BN13" s="669"/>
      <c r="BO13" s="670">
        <v>36</v>
      </c>
      <c r="BP13" s="670"/>
      <c r="BQ13" s="670"/>
      <c r="BR13" s="670"/>
      <c r="BS13" s="671" t="s">
        <v>532</v>
      </c>
      <c r="BT13" s="671"/>
      <c r="BU13" s="671"/>
      <c r="BV13" s="671"/>
      <c r="BW13" s="671"/>
      <c r="BX13" s="671"/>
      <c r="BY13" s="671"/>
      <c r="BZ13" s="671"/>
      <c r="CA13" s="671"/>
      <c r="CB13" s="675"/>
      <c r="CD13" s="682" t="s">
        <v>241</v>
      </c>
      <c r="CE13" s="683"/>
      <c r="CF13" s="683"/>
      <c r="CG13" s="683"/>
      <c r="CH13" s="683"/>
      <c r="CI13" s="683"/>
      <c r="CJ13" s="683"/>
      <c r="CK13" s="683"/>
      <c r="CL13" s="683"/>
      <c r="CM13" s="683"/>
      <c r="CN13" s="683"/>
      <c r="CO13" s="683"/>
      <c r="CP13" s="683"/>
      <c r="CQ13" s="684"/>
      <c r="CR13" s="667">
        <v>1399022</v>
      </c>
      <c r="CS13" s="668"/>
      <c r="CT13" s="668"/>
      <c r="CU13" s="668"/>
      <c r="CV13" s="668"/>
      <c r="CW13" s="668"/>
      <c r="CX13" s="668"/>
      <c r="CY13" s="669"/>
      <c r="CZ13" s="670">
        <v>11.9</v>
      </c>
      <c r="DA13" s="670"/>
      <c r="DB13" s="670"/>
      <c r="DC13" s="670"/>
      <c r="DD13" s="676">
        <v>317741</v>
      </c>
      <c r="DE13" s="668"/>
      <c r="DF13" s="668"/>
      <c r="DG13" s="668"/>
      <c r="DH13" s="668"/>
      <c r="DI13" s="668"/>
      <c r="DJ13" s="668"/>
      <c r="DK13" s="668"/>
      <c r="DL13" s="668"/>
      <c r="DM13" s="668"/>
      <c r="DN13" s="668"/>
      <c r="DO13" s="668"/>
      <c r="DP13" s="669"/>
      <c r="DQ13" s="676">
        <v>977110</v>
      </c>
      <c r="DR13" s="668"/>
      <c r="DS13" s="668"/>
      <c r="DT13" s="668"/>
      <c r="DU13" s="668"/>
      <c r="DV13" s="668"/>
      <c r="DW13" s="668"/>
      <c r="DX13" s="668"/>
      <c r="DY13" s="668"/>
      <c r="DZ13" s="668"/>
      <c r="EA13" s="668"/>
      <c r="EB13" s="668"/>
      <c r="EC13" s="677"/>
    </row>
    <row r="14" spans="2:143" ht="11.25" customHeight="1">
      <c r="B14" s="664" t="s">
        <v>242</v>
      </c>
      <c r="C14" s="665"/>
      <c r="D14" s="665"/>
      <c r="E14" s="665"/>
      <c r="F14" s="665"/>
      <c r="G14" s="665"/>
      <c r="H14" s="665"/>
      <c r="I14" s="665"/>
      <c r="J14" s="665"/>
      <c r="K14" s="665"/>
      <c r="L14" s="665"/>
      <c r="M14" s="665"/>
      <c r="N14" s="665"/>
      <c r="O14" s="665"/>
      <c r="P14" s="665"/>
      <c r="Q14" s="666"/>
      <c r="R14" s="667" t="s">
        <v>532</v>
      </c>
      <c r="S14" s="668"/>
      <c r="T14" s="668"/>
      <c r="U14" s="668"/>
      <c r="V14" s="668"/>
      <c r="W14" s="668"/>
      <c r="X14" s="668"/>
      <c r="Y14" s="669"/>
      <c r="Z14" s="670" t="s">
        <v>532</v>
      </c>
      <c r="AA14" s="670"/>
      <c r="AB14" s="670"/>
      <c r="AC14" s="670"/>
      <c r="AD14" s="671" t="s">
        <v>532</v>
      </c>
      <c r="AE14" s="671"/>
      <c r="AF14" s="671"/>
      <c r="AG14" s="671"/>
      <c r="AH14" s="671"/>
      <c r="AI14" s="671"/>
      <c r="AJ14" s="671"/>
      <c r="AK14" s="671"/>
      <c r="AL14" s="672" t="s">
        <v>532</v>
      </c>
      <c r="AM14" s="673"/>
      <c r="AN14" s="673"/>
      <c r="AO14" s="674"/>
      <c r="AP14" s="664" t="s">
        <v>576</v>
      </c>
      <c r="AQ14" s="665"/>
      <c r="AR14" s="665"/>
      <c r="AS14" s="665"/>
      <c r="AT14" s="665"/>
      <c r="AU14" s="665"/>
      <c r="AV14" s="665"/>
      <c r="AW14" s="665"/>
      <c r="AX14" s="665"/>
      <c r="AY14" s="665"/>
      <c r="AZ14" s="665"/>
      <c r="BA14" s="665"/>
      <c r="BB14" s="665"/>
      <c r="BC14" s="665"/>
      <c r="BD14" s="665"/>
      <c r="BE14" s="665"/>
      <c r="BF14" s="666"/>
      <c r="BG14" s="667">
        <v>45505</v>
      </c>
      <c r="BH14" s="668"/>
      <c r="BI14" s="668"/>
      <c r="BJ14" s="668"/>
      <c r="BK14" s="668"/>
      <c r="BL14" s="668"/>
      <c r="BM14" s="668"/>
      <c r="BN14" s="669"/>
      <c r="BO14" s="670">
        <v>2.6</v>
      </c>
      <c r="BP14" s="670"/>
      <c r="BQ14" s="670"/>
      <c r="BR14" s="670"/>
      <c r="BS14" s="671" t="s">
        <v>532</v>
      </c>
      <c r="BT14" s="671"/>
      <c r="BU14" s="671"/>
      <c r="BV14" s="671"/>
      <c r="BW14" s="671"/>
      <c r="BX14" s="671"/>
      <c r="BY14" s="671"/>
      <c r="BZ14" s="671"/>
      <c r="CA14" s="671"/>
      <c r="CB14" s="675"/>
      <c r="CD14" s="682" t="s">
        <v>243</v>
      </c>
      <c r="CE14" s="683"/>
      <c r="CF14" s="683"/>
      <c r="CG14" s="683"/>
      <c r="CH14" s="683"/>
      <c r="CI14" s="683"/>
      <c r="CJ14" s="683"/>
      <c r="CK14" s="683"/>
      <c r="CL14" s="683"/>
      <c r="CM14" s="683"/>
      <c r="CN14" s="683"/>
      <c r="CO14" s="683"/>
      <c r="CP14" s="683"/>
      <c r="CQ14" s="684"/>
      <c r="CR14" s="667">
        <v>505338</v>
      </c>
      <c r="CS14" s="668"/>
      <c r="CT14" s="668"/>
      <c r="CU14" s="668"/>
      <c r="CV14" s="668"/>
      <c r="CW14" s="668"/>
      <c r="CX14" s="668"/>
      <c r="CY14" s="669"/>
      <c r="CZ14" s="670">
        <v>4.3</v>
      </c>
      <c r="DA14" s="670"/>
      <c r="DB14" s="670"/>
      <c r="DC14" s="670"/>
      <c r="DD14" s="676" t="s">
        <v>532</v>
      </c>
      <c r="DE14" s="668"/>
      <c r="DF14" s="668"/>
      <c r="DG14" s="668"/>
      <c r="DH14" s="668"/>
      <c r="DI14" s="668"/>
      <c r="DJ14" s="668"/>
      <c r="DK14" s="668"/>
      <c r="DL14" s="668"/>
      <c r="DM14" s="668"/>
      <c r="DN14" s="668"/>
      <c r="DO14" s="668"/>
      <c r="DP14" s="669"/>
      <c r="DQ14" s="676">
        <v>469157</v>
      </c>
      <c r="DR14" s="668"/>
      <c r="DS14" s="668"/>
      <c r="DT14" s="668"/>
      <c r="DU14" s="668"/>
      <c r="DV14" s="668"/>
      <c r="DW14" s="668"/>
      <c r="DX14" s="668"/>
      <c r="DY14" s="668"/>
      <c r="DZ14" s="668"/>
      <c r="EA14" s="668"/>
      <c r="EB14" s="668"/>
      <c r="EC14" s="677"/>
    </row>
    <row r="15" spans="2:143" ht="11.25" customHeight="1">
      <c r="B15" s="664" t="s">
        <v>244</v>
      </c>
      <c r="C15" s="665"/>
      <c r="D15" s="665"/>
      <c r="E15" s="665"/>
      <c r="F15" s="665"/>
      <c r="G15" s="665"/>
      <c r="H15" s="665"/>
      <c r="I15" s="665"/>
      <c r="J15" s="665"/>
      <c r="K15" s="665"/>
      <c r="L15" s="665"/>
      <c r="M15" s="665"/>
      <c r="N15" s="665"/>
      <c r="O15" s="665"/>
      <c r="P15" s="665"/>
      <c r="Q15" s="666"/>
      <c r="R15" s="667" t="s">
        <v>532</v>
      </c>
      <c r="S15" s="668"/>
      <c r="T15" s="668"/>
      <c r="U15" s="668"/>
      <c r="V15" s="668"/>
      <c r="W15" s="668"/>
      <c r="X15" s="668"/>
      <c r="Y15" s="669"/>
      <c r="Z15" s="670" t="s">
        <v>532</v>
      </c>
      <c r="AA15" s="670"/>
      <c r="AB15" s="670"/>
      <c r="AC15" s="670"/>
      <c r="AD15" s="671" t="s">
        <v>532</v>
      </c>
      <c r="AE15" s="671"/>
      <c r="AF15" s="671"/>
      <c r="AG15" s="671"/>
      <c r="AH15" s="671"/>
      <c r="AI15" s="671"/>
      <c r="AJ15" s="671"/>
      <c r="AK15" s="671"/>
      <c r="AL15" s="672" t="s">
        <v>532</v>
      </c>
      <c r="AM15" s="673"/>
      <c r="AN15" s="673"/>
      <c r="AO15" s="674"/>
      <c r="AP15" s="664" t="s">
        <v>575</v>
      </c>
      <c r="AQ15" s="665"/>
      <c r="AR15" s="665"/>
      <c r="AS15" s="665"/>
      <c r="AT15" s="665"/>
      <c r="AU15" s="665"/>
      <c r="AV15" s="665"/>
      <c r="AW15" s="665"/>
      <c r="AX15" s="665"/>
      <c r="AY15" s="665"/>
      <c r="AZ15" s="665"/>
      <c r="BA15" s="665"/>
      <c r="BB15" s="665"/>
      <c r="BC15" s="665"/>
      <c r="BD15" s="665"/>
      <c r="BE15" s="665"/>
      <c r="BF15" s="666"/>
      <c r="BG15" s="667">
        <v>194795</v>
      </c>
      <c r="BH15" s="668"/>
      <c r="BI15" s="668"/>
      <c r="BJ15" s="668"/>
      <c r="BK15" s="668"/>
      <c r="BL15" s="668"/>
      <c r="BM15" s="668"/>
      <c r="BN15" s="669"/>
      <c r="BO15" s="670">
        <v>10.9</v>
      </c>
      <c r="BP15" s="670"/>
      <c r="BQ15" s="670"/>
      <c r="BR15" s="670"/>
      <c r="BS15" s="671" t="s">
        <v>532</v>
      </c>
      <c r="BT15" s="671"/>
      <c r="BU15" s="671"/>
      <c r="BV15" s="671"/>
      <c r="BW15" s="671"/>
      <c r="BX15" s="671"/>
      <c r="BY15" s="671"/>
      <c r="BZ15" s="671"/>
      <c r="CA15" s="671"/>
      <c r="CB15" s="675"/>
      <c r="CD15" s="682" t="s">
        <v>245</v>
      </c>
      <c r="CE15" s="683"/>
      <c r="CF15" s="683"/>
      <c r="CG15" s="683"/>
      <c r="CH15" s="683"/>
      <c r="CI15" s="683"/>
      <c r="CJ15" s="683"/>
      <c r="CK15" s="683"/>
      <c r="CL15" s="683"/>
      <c r="CM15" s="683"/>
      <c r="CN15" s="683"/>
      <c r="CO15" s="683"/>
      <c r="CP15" s="683"/>
      <c r="CQ15" s="684"/>
      <c r="CR15" s="667">
        <v>953655</v>
      </c>
      <c r="CS15" s="668"/>
      <c r="CT15" s="668"/>
      <c r="CU15" s="668"/>
      <c r="CV15" s="668"/>
      <c r="CW15" s="668"/>
      <c r="CX15" s="668"/>
      <c r="CY15" s="669"/>
      <c r="CZ15" s="670">
        <v>8.1</v>
      </c>
      <c r="DA15" s="670"/>
      <c r="DB15" s="670"/>
      <c r="DC15" s="670"/>
      <c r="DD15" s="676">
        <v>160156</v>
      </c>
      <c r="DE15" s="668"/>
      <c r="DF15" s="668"/>
      <c r="DG15" s="668"/>
      <c r="DH15" s="668"/>
      <c r="DI15" s="668"/>
      <c r="DJ15" s="668"/>
      <c r="DK15" s="668"/>
      <c r="DL15" s="668"/>
      <c r="DM15" s="668"/>
      <c r="DN15" s="668"/>
      <c r="DO15" s="668"/>
      <c r="DP15" s="669"/>
      <c r="DQ15" s="676">
        <v>651194</v>
      </c>
      <c r="DR15" s="668"/>
      <c r="DS15" s="668"/>
      <c r="DT15" s="668"/>
      <c r="DU15" s="668"/>
      <c r="DV15" s="668"/>
      <c r="DW15" s="668"/>
      <c r="DX15" s="668"/>
      <c r="DY15" s="668"/>
      <c r="DZ15" s="668"/>
      <c r="EA15" s="668"/>
      <c r="EB15" s="668"/>
      <c r="EC15" s="677"/>
    </row>
    <row r="16" spans="2:143" ht="11.25" customHeight="1">
      <c r="B16" s="664" t="s">
        <v>574</v>
      </c>
      <c r="C16" s="665"/>
      <c r="D16" s="665"/>
      <c r="E16" s="665"/>
      <c r="F16" s="665"/>
      <c r="G16" s="665"/>
      <c r="H16" s="665"/>
      <c r="I16" s="665"/>
      <c r="J16" s="665"/>
      <c r="K16" s="665"/>
      <c r="L16" s="665"/>
      <c r="M16" s="665"/>
      <c r="N16" s="665"/>
      <c r="O16" s="665"/>
      <c r="P16" s="665"/>
      <c r="Q16" s="666"/>
      <c r="R16" s="667">
        <v>5931</v>
      </c>
      <c r="S16" s="668"/>
      <c r="T16" s="668"/>
      <c r="U16" s="668"/>
      <c r="V16" s="668"/>
      <c r="W16" s="668"/>
      <c r="X16" s="668"/>
      <c r="Y16" s="669"/>
      <c r="Z16" s="670">
        <v>0</v>
      </c>
      <c r="AA16" s="670"/>
      <c r="AB16" s="670"/>
      <c r="AC16" s="670"/>
      <c r="AD16" s="671">
        <v>5931</v>
      </c>
      <c r="AE16" s="671"/>
      <c r="AF16" s="671"/>
      <c r="AG16" s="671"/>
      <c r="AH16" s="671"/>
      <c r="AI16" s="671"/>
      <c r="AJ16" s="671"/>
      <c r="AK16" s="671"/>
      <c r="AL16" s="672">
        <v>0.1</v>
      </c>
      <c r="AM16" s="673"/>
      <c r="AN16" s="673"/>
      <c r="AO16" s="674"/>
      <c r="AP16" s="664" t="s">
        <v>573</v>
      </c>
      <c r="AQ16" s="665"/>
      <c r="AR16" s="665"/>
      <c r="AS16" s="665"/>
      <c r="AT16" s="665"/>
      <c r="AU16" s="665"/>
      <c r="AV16" s="665"/>
      <c r="AW16" s="665"/>
      <c r="AX16" s="665"/>
      <c r="AY16" s="665"/>
      <c r="AZ16" s="665"/>
      <c r="BA16" s="665"/>
      <c r="BB16" s="665"/>
      <c r="BC16" s="665"/>
      <c r="BD16" s="665"/>
      <c r="BE16" s="665"/>
      <c r="BF16" s="666"/>
      <c r="BG16" s="667" t="s">
        <v>532</v>
      </c>
      <c r="BH16" s="668"/>
      <c r="BI16" s="668"/>
      <c r="BJ16" s="668"/>
      <c r="BK16" s="668"/>
      <c r="BL16" s="668"/>
      <c r="BM16" s="668"/>
      <c r="BN16" s="669"/>
      <c r="BO16" s="670" t="s">
        <v>532</v>
      </c>
      <c r="BP16" s="670"/>
      <c r="BQ16" s="670"/>
      <c r="BR16" s="670"/>
      <c r="BS16" s="671" t="s">
        <v>532</v>
      </c>
      <c r="BT16" s="671"/>
      <c r="BU16" s="671"/>
      <c r="BV16" s="671"/>
      <c r="BW16" s="671"/>
      <c r="BX16" s="671"/>
      <c r="BY16" s="671"/>
      <c r="BZ16" s="671"/>
      <c r="CA16" s="671"/>
      <c r="CB16" s="675"/>
      <c r="CD16" s="682" t="s">
        <v>246</v>
      </c>
      <c r="CE16" s="683"/>
      <c r="CF16" s="683"/>
      <c r="CG16" s="683"/>
      <c r="CH16" s="683"/>
      <c r="CI16" s="683"/>
      <c r="CJ16" s="683"/>
      <c r="CK16" s="683"/>
      <c r="CL16" s="683"/>
      <c r="CM16" s="683"/>
      <c r="CN16" s="683"/>
      <c r="CO16" s="683"/>
      <c r="CP16" s="683"/>
      <c r="CQ16" s="684"/>
      <c r="CR16" s="667" t="s">
        <v>532</v>
      </c>
      <c r="CS16" s="668"/>
      <c r="CT16" s="668"/>
      <c r="CU16" s="668"/>
      <c r="CV16" s="668"/>
      <c r="CW16" s="668"/>
      <c r="CX16" s="668"/>
      <c r="CY16" s="669"/>
      <c r="CZ16" s="670" t="s">
        <v>532</v>
      </c>
      <c r="DA16" s="670"/>
      <c r="DB16" s="670"/>
      <c r="DC16" s="670"/>
      <c r="DD16" s="676" t="s">
        <v>532</v>
      </c>
      <c r="DE16" s="668"/>
      <c r="DF16" s="668"/>
      <c r="DG16" s="668"/>
      <c r="DH16" s="668"/>
      <c r="DI16" s="668"/>
      <c r="DJ16" s="668"/>
      <c r="DK16" s="668"/>
      <c r="DL16" s="668"/>
      <c r="DM16" s="668"/>
      <c r="DN16" s="668"/>
      <c r="DO16" s="668"/>
      <c r="DP16" s="669"/>
      <c r="DQ16" s="676" t="s">
        <v>532</v>
      </c>
      <c r="DR16" s="668"/>
      <c r="DS16" s="668"/>
      <c r="DT16" s="668"/>
      <c r="DU16" s="668"/>
      <c r="DV16" s="668"/>
      <c r="DW16" s="668"/>
      <c r="DX16" s="668"/>
      <c r="DY16" s="668"/>
      <c r="DZ16" s="668"/>
      <c r="EA16" s="668"/>
      <c r="EB16" s="668"/>
      <c r="EC16" s="677"/>
    </row>
    <row r="17" spans="2:133" ht="11.25" customHeight="1">
      <c r="B17" s="664" t="s">
        <v>572</v>
      </c>
      <c r="C17" s="665"/>
      <c r="D17" s="665"/>
      <c r="E17" s="665"/>
      <c r="F17" s="665"/>
      <c r="G17" s="665"/>
      <c r="H17" s="665"/>
      <c r="I17" s="665"/>
      <c r="J17" s="665"/>
      <c r="K17" s="665"/>
      <c r="L17" s="665"/>
      <c r="M17" s="665"/>
      <c r="N17" s="665"/>
      <c r="O17" s="665"/>
      <c r="P17" s="665"/>
      <c r="Q17" s="666"/>
      <c r="R17" s="667">
        <v>16768</v>
      </c>
      <c r="S17" s="668"/>
      <c r="T17" s="668"/>
      <c r="U17" s="668"/>
      <c r="V17" s="668"/>
      <c r="W17" s="668"/>
      <c r="X17" s="668"/>
      <c r="Y17" s="669"/>
      <c r="Z17" s="670">
        <v>0.1</v>
      </c>
      <c r="AA17" s="670"/>
      <c r="AB17" s="670"/>
      <c r="AC17" s="670"/>
      <c r="AD17" s="671">
        <v>16768</v>
      </c>
      <c r="AE17" s="671"/>
      <c r="AF17" s="671"/>
      <c r="AG17" s="671"/>
      <c r="AH17" s="671"/>
      <c r="AI17" s="671"/>
      <c r="AJ17" s="671"/>
      <c r="AK17" s="671"/>
      <c r="AL17" s="672">
        <v>0.3</v>
      </c>
      <c r="AM17" s="673"/>
      <c r="AN17" s="673"/>
      <c r="AO17" s="674"/>
      <c r="AP17" s="664" t="s">
        <v>571</v>
      </c>
      <c r="AQ17" s="665"/>
      <c r="AR17" s="665"/>
      <c r="AS17" s="665"/>
      <c r="AT17" s="665"/>
      <c r="AU17" s="665"/>
      <c r="AV17" s="665"/>
      <c r="AW17" s="665"/>
      <c r="AX17" s="665"/>
      <c r="AY17" s="665"/>
      <c r="AZ17" s="665"/>
      <c r="BA17" s="665"/>
      <c r="BB17" s="665"/>
      <c r="BC17" s="665"/>
      <c r="BD17" s="665"/>
      <c r="BE17" s="665"/>
      <c r="BF17" s="666"/>
      <c r="BG17" s="667" t="s">
        <v>532</v>
      </c>
      <c r="BH17" s="668"/>
      <c r="BI17" s="668"/>
      <c r="BJ17" s="668"/>
      <c r="BK17" s="668"/>
      <c r="BL17" s="668"/>
      <c r="BM17" s="668"/>
      <c r="BN17" s="669"/>
      <c r="BO17" s="670" t="s">
        <v>532</v>
      </c>
      <c r="BP17" s="670"/>
      <c r="BQ17" s="670"/>
      <c r="BR17" s="670"/>
      <c r="BS17" s="671" t="s">
        <v>532</v>
      </c>
      <c r="BT17" s="671"/>
      <c r="BU17" s="671"/>
      <c r="BV17" s="671"/>
      <c r="BW17" s="671"/>
      <c r="BX17" s="671"/>
      <c r="BY17" s="671"/>
      <c r="BZ17" s="671"/>
      <c r="CA17" s="671"/>
      <c r="CB17" s="675"/>
      <c r="CD17" s="682" t="s">
        <v>247</v>
      </c>
      <c r="CE17" s="683"/>
      <c r="CF17" s="683"/>
      <c r="CG17" s="683"/>
      <c r="CH17" s="683"/>
      <c r="CI17" s="683"/>
      <c r="CJ17" s="683"/>
      <c r="CK17" s="683"/>
      <c r="CL17" s="683"/>
      <c r="CM17" s="683"/>
      <c r="CN17" s="683"/>
      <c r="CO17" s="683"/>
      <c r="CP17" s="683"/>
      <c r="CQ17" s="684"/>
      <c r="CR17" s="667">
        <v>684898</v>
      </c>
      <c r="CS17" s="668"/>
      <c r="CT17" s="668"/>
      <c r="CU17" s="668"/>
      <c r="CV17" s="668"/>
      <c r="CW17" s="668"/>
      <c r="CX17" s="668"/>
      <c r="CY17" s="669"/>
      <c r="CZ17" s="670">
        <v>5.8</v>
      </c>
      <c r="DA17" s="670"/>
      <c r="DB17" s="670"/>
      <c r="DC17" s="670"/>
      <c r="DD17" s="676" t="s">
        <v>532</v>
      </c>
      <c r="DE17" s="668"/>
      <c r="DF17" s="668"/>
      <c r="DG17" s="668"/>
      <c r="DH17" s="668"/>
      <c r="DI17" s="668"/>
      <c r="DJ17" s="668"/>
      <c r="DK17" s="668"/>
      <c r="DL17" s="668"/>
      <c r="DM17" s="668"/>
      <c r="DN17" s="668"/>
      <c r="DO17" s="668"/>
      <c r="DP17" s="669"/>
      <c r="DQ17" s="676">
        <v>640883</v>
      </c>
      <c r="DR17" s="668"/>
      <c r="DS17" s="668"/>
      <c r="DT17" s="668"/>
      <c r="DU17" s="668"/>
      <c r="DV17" s="668"/>
      <c r="DW17" s="668"/>
      <c r="DX17" s="668"/>
      <c r="DY17" s="668"/>
      <c r="DZ17" s="668"/>
      <c r="EA17" s="668"/>
      <c r="EB17" s="668"/>
      <c r="EC17" s="677"/>
    </row>
    <row r="18" spans="2:133" ht="11.25" customHeight="1">
      <c r="B18" s="664" t="s">
        <v>248</v>
      </c>
      <c r="C18" s="665"/>
      <c r="D18" s="665"/>
      <c r="E18" s="665"/>
      <c r="F18" s="665"/>
      <c r="G18" s="665"/>
      <c r="H18" s="665"/>
      <c r="I18" s="665"/>
      <c r="J18" s="665"/>
      <c r="K18" s="665"/>
      <c r="L18" s="665"/>
      <c r="M18" s="665"/>
      <c r="N18" s="665"/>
      <c r="O18" s="665"/>
      <c r="P18" s="665"/>
      <c r="Q18" s="666"/>
      <c r="R18" s="667">
        <v>37555</v>
      </c>
      <c r="S18" s="668"/>
      <c r="T18" s="668"/>
      <c r="U18" s="668"/>
      <c r="V18" s="668"/>
      <c r="W18" s="668"/>
      <c r="X18" s="668"/>
      <c r="Y18" s="669"/>
      <c r="Z18" s="670">
        <v>0.3</v>
      </c>
      <c r="AA18" s="670"/>
      <c r="AB18" s="670"/>
      <c r="AC18" s="670"/>
      <c r="AD18" s="671">
        <v>35091</v>
      </c>
      <c r="AE18" s="671"/>
      <c r="AF18" s="671"/>
      <c r="AG18" s="671"/>
      <c r="AH18" s="671"/>
      <c r="AI18" s="671"/>
      <c r="AJ18" s="671"/>
      <c r="AK18" s="671"/>
      <c r="AL18" s="672">
        <v>0.60000002384185791</v>
      </c>
      <c r="AM18" s="673"/>
      <c r="AN18" s="673"/>
      <c r="AO18" s="674"/>
      <c r="AP18" s="664" t="s">
        <v>570</v>
      </c>
      <c r="AQ18" s="665"/>
      <c r="AR18" s="665"/>
      <c r="AS18" s="665"/>
      <c r="AT18" s="665"/>
      <c r="AU18" s="665"/>
      <c r="AV18" s="665"/>
      <c r="AW18" s="665"/>
      <c r="AX18" s="665"/>
      <c r="AY18" s="665"/>
      <c r="AZ18" s="665"/>
      <c r="BA18" s="665"/>
      <c r="BB18" s="665"/>
      <c r="BC18" s="665"/>
      <c r="BD18" s="665"/>
      <c r="BE18" s="665"/>
      <c r="BF18" s="666"/>
      <c r="BG18" s="667" t="s">
        <v>532</v>
      </c>
      <c r="BH18" s="668"/>
      <c r="BI18" s="668"/>
      <c r="BJ18" s="668"/>
      <c r="BK18" s="668"/>
      <c r="BL18" s="668"/>
      <c r="BM18" s="668"/>
      <c r="BN18" s="669"/>
      <c r="BO18" s="670" t="s">
        <v>532</v>
      </c>
      <c r="BP18" s="670"/>
      <c r="BQ18" s="670"/>
      <c r="BR18" s="670"/>
      <c r="BS18" s="671" t="s">
        <v>532</v>
      </c>
      <c r="BT18" s="671"/>
      <c r="BU18" s="671"/>
      <c r="BV18" s="671"/>
      <c r="BW18" s="671"/>
      <c r="BX18" s="671"/>
      <c r="BY18" s="671"/>
      <c r="BZ18" s="671"/>
      <c r="CA18" s="671"/>
      <c r="CB18" s="675"/>
      <c r="CD18" s="682" t="s">
        <v>249</v>
      </c>
      <c r="CE18" s="683"/>
      <c r="CF18" s="683"/>
      <c r="CG18" s="683"/>
      <c r="CH18" s="683"/>
      <c r="CI18" s="683"/>
      <c r="CJ18" s="683"/>
      <c r="CK18" s="683"/>
      <c r="CL18" s="683"/>
      <c r="CM18" s="683"/>
      <c r="CN18" s="683"/>
      <c r="CO18" s="683"/>
      <c r="CP18" s="683"/>
      <c r="CQ18" s="684"/>
      <c r="CR18" s="667" t="s">
        <v>532</v>
      </c>
      <c r="CS18" s="668"/>
      <c r="CT18" s="668"/>
      <c r="CU18" s="668"/>
      <c r="CV18" s="668"/>
      <c r="CW18" s="668"/>
      <c r="CX18" s="668"/>
      <c r="CY18" s="669"/>
      <c r="CZ18" s="670" t="s">
        <v>532</v>
      </c>
      <c r="DA18" s="670"/>
      <c r="DB18" s="670"/>
      <c r="DC18" s="670"/>
      <c r="DD18" s="676" t="s">
        <v>532</v>
      </c>
      <c r="DE18" s="668"/>
      <c r="DF18" s="668"/>
      <c r="DG18" s="668"/>
      <c r="DH18" s="668"/>
      <c r="DI18" s="668"/>
      <c r="DJ18" s="668"/>
      <c r="DK18" s="668"/>
      <c r="DL18" s="668"/>
      <c r="DM18" s="668"/>
      <c r="DN18" s="668"/>
      <c r="DO18" s="668"/>
      <c r="DP18" s="669"/>
      <c r="DQ18" s="676" t="s">
        <v>532</v>
      </c>
      <c r="DR18" s="668"/>
      <c r="DS18" s="668"/>
      <c r="DT18" s="668"/>
      <c r="DU18" s="668"/>
      <c r="DV18" s="668"/>
      <c r="DW18" s="668"/>
      <c r="DX18" s="668"/>
      <c r="DY18" s="668"/>
      <c r="DZ18" s="668"/>
      <c r="EA18" s="668"/>
      <c r="EB18" s="668"/>
      <c r="EC18" s="677"/>
    </row>
    <row r="19" spans="2:133" ht="11.25" customHeight="1">
      <c r="B19" s="664" t="s">
        <v>569</v>
      </c>
      <c r="C19" s="665"/>
      <c r="D19" s="665"/>
      <c r="E19" s="665"/>
      <c r="F19" s="665"/>
      <c r="G19" s="665"/>
      <c r="H19" s="665"/>
      <c r="I19" s="665"/>
      <c r="J19" s="665"/>
      <c r="K19" s="665"/>
      <c r="L19" s="665"/>
      <c r="M19" s="665"/>
      <c r="N19" s="665"/>
      <c r="O19" s="665"/>
      <c r="P19" s="665"/>
      <c r="Q19" s="666"/>
      <c r="R19" s="667">
        <v>7098</v>
      </c>
      <c r="S19" s="668"/>
      <c r="T19" s="668"/>
      <c r="U19" s="668"/>
      <c r="V19" s="668"/>
      <c r="W19" s="668"/>
      <c r="X19" s="668"/>
      <c r="Y19" s="669"/>
      <c r="Z19" s="670">
        <v>0.1</v>
      </c>
      <c r="AA19" s="670"/>
      <c r="AB19" s="670"/>
      <c r="AC19" s="670"/>
      <c r="AD19" s="671">
        <v>7098</v>
      </c>
      <c r="AE19" s="671"/>
      <c r="AF19" s="671"/>
      <c r="AG19" s="671"/>
      <c r="AH19" s="671"/>
      <c r="AI19" s="671"/>
      <c r="AJ19" s="671"/>
      <c r="AK19" s="671"/>
      <c r="AL19" s="672">
        <v>0.1</v>
      </c>
      <c r="AM19" s="673"/>
      <c r="AN19" s="673"/>
      <c r="AO19" s="674"/>
      <c r="AP19" s="664" t="s">
        <v>250</v>
      </c>
      <c r="AQ19" s="665"/>
      <c r="AR19" s="665"/>
      <c r="AS19" s="665"/>
      <c r="AT19" s="665"/>
      <c r="AU19" s="665"/>
      <c r="AV19" s="665"/>
      <c r="AW19" s="665"/>
      <c r="AX19" s="665"/>
      <c r="AY19" s="665"/>
      <c r="AZ19" s="665"/>
      <c r="BA19" s="665"/>
      <c r="BB19" s="665"/>
      <c r="BC19" s="665"/>
      <c r="BD19" s="665"/>
      <c r="BE19" s="665"/>
      <c r="BF19" s="666"/>
      <c r="BG19" s="667">
        <v>106169</v>
      </c>
      <c r="BH19" s="668"/>
      <c r="BI19" s="668"/>
      <c r="BJ19" s="668"/>
      <c r="BK19" s="668"/>
      <c r="BL19" s="668"/>
      <c r="BM19" s="668"/>
      <c r="BN19" s="669"/>
      <c r="BO19" s="670">
        <v>6</v>
      </c>
      <c r="BP19" s="670"/>
      <c r="BQ19" s="670"/>
      <c r="BR19" s="670"/>
      <c r="BS19" s="671" t="s">
        <v>532</v>
      </c>
      <c r="BT19" s="671"/>
      <c r="BU19" s="671"/>
      <c r="BV19" s="671"/>
      <c r="BW19" s="671"/>
      <c r="BX19" s="671"/>
      <c r="BY19" s="671"/>
      <c r="BZ19" s="671"/>
      <c r="CA19" s="671"/>
      <c r="CB19" s="675"/>
      <c r="CD19" s="682" t="s">
        <v>568</v>
      </c>
      <c r="CE19" s="683"/>
      <c r="CF19" s="683"/>
      <c r="CG19" s="683"/>
      <c r="CH19" s="683"/>
      <c r="CI19" s="683"/>
      <c r="CJ19" s="683"/>
      <c r="CK19" s="683"/>
      <c r="CL19" s="683"/>
      <c r="CM19" s="683"/>
      <c r="CN19" s="683"/>
      <c r="CO19" s="683"/>
      <c r="CP19" s="683"/>
      <c r="CQ19" s="684"/>
      <c r="CR19" s="667" t="s">
        <v>532</v>
      </c>
      <c r="CS19" s="668"/>
      <c r="CT19" s="668"/>
      <c r="CU19" s="668"/>
      <c r="CV19" s="668"/>
      <c r="CW19" s="668"/>
      <c r="CX19" s="668"/>
      <c r="CY19" s="669"/>
      <c r="CZ19" s="670" t="s">
        <v>532</v>
      </c>
      <c r="DA19" s="670"/>
      <c r="DB19" s="670"/>
      <c r="DC19" s="670"/>
      <c r="DD19" s="676" t="s">
        <v>532</v>
      </c>
      <c r="DE19" s="668"/>
      <c r="DF19" s="668"/>
      <c r="DG19" s="668"/>
      <c r="DH19" s="668"/>
      <c r="DI19" s="668"/>
      <c r="DJ19" s="668"/>
      <c r="DK19" s="668"/>
      <c r="DL19" s="668"/>
      <c r="DM19" s="668"/>
      <c r="DN19" s="668"/>
      <c r="DO19" s="668"/>
      <c r="DP19" s="669"/>
      <c r="DQ19" s="676" t="s">
        <v>532</v>
      </c>
      <c r="DR19" s="668"/>
      <c r="DS19" s="668"/>
      <c r="DT19" s="668"/>
      <c r="DU19" s="668"/>
      <c r="DV19" s="668"/>
      <c r="DW19" s="668"/>
      <c r="DX19" s="668"/>
      <c r="DY19" s="668"/>
      <c r="DZ19" s="668"/>
      <c r="EA19" s="668"/>
      <c r="EB19" s="668"/>
      <c r="EC19" s="677"/>
    </row>
    <row r="20" spans="2:133" ht="11.25" customHeight="1">
      <c r="B20" s="664" t="s">
        <v>251</v>
      </c>
      <c r="C20" s="665"/>
      <c r="D20" s="665"/>
      <c r="E20" s="665"/>
      <c r="F20" s="665"/>
      <c r="G20" s="665"/>
      <c r="H20" s="665"/>
      <c r="I20" s="665"/>
      <c r="J20" s="665"/>
      <c r="K20" s="665"/>
      <c r="L20" s="665"/>
      <c r="M20" s="665"/>
      <c r="N20" s="665"/>
      <c r="O20" s="665"/>
      <c r="P20" s="665"/>
      <c r="Q20" s="666"/>
      <c r="R20" s="667">
        <v>1648</v>
      </c>
      <c r="S20" s="668"/>
      <c r="T20" s="668"/>
      <c r="U20" s="668"/>
      <c r="V20" s="668"/>
      <c r="W20" s="668"/>
      <c r="X20" s="668"/>
      <c r="Y20" s="669"/>
      <c r="Z20" s="670">
        <v>0</v>
      </c>
      <c r="AA20" s="670"/>
      <c r="AB20" s="670"/>
      <c r="AC20" s="670"/>
      <c r="AD20" s="671">
        <v>1648</v>
      </c>
      <c r="AE20" s="671"/>
      <c r="AF20" s="671"/>
      <c r="AG20" s="671"/>
      <c r="AH20" s="671"/>
      <c r="AI20" s="671"/>
      <c r="AJ20" s="671"/>
      <c r="AK20" s="671"/>
      <c r="AL20" s="672">
        <v>0</v>
      </c>
      <c r="AM20" s="673"/>
      <c r="AN20" s="673"/>
      <c r="AO20" s="674"/>
      <c r="AP20" s="664" t="s">
        <v>567</v>
      </c>
      <c r="AQ20" s="665"/>
      <c r="AR20" s="665"/>
      <c r="AS20" s="665"/>
      <c r="AT20" s="665"/>
      <c r="AU20" s="665"/>
      <c r="AV20" s="665"/>
      <c r="AW20" s="665"/>
      <c r="AX20" s="665"/>
      <c r="AY20" s="665"/>
      <c r="AZ20" s="665"/>
      <c r="BA20" s="665"/>
      <c r="BB20" s="665"/>
      <c r="BC20" s="665"/>
      <c r="BD20" s="665"/>
      <c r="BE20" s="665"/>
      <c r="BF20" s="666"/>
      <c r="BG20" s="667">
        <v>106169</v>
      </c>
      <c r="BH20" s="668"/>
      <c r="BI20" s="668"/>
      <c r="BJ20" s="668"/>
      <c r="BK20" s="668"/>
      <c r="BL20" s="668"/>
      <c r="BM20" s="668"/>
      <c r="BN20" s="669"/>
      <c r="BO20" s="670">
        <v>6</v>
      </c>
      <c r="BP20" s="670"/>
      <c r="BQ20" s="670"/>
      <c r="BR20" s="670"/>
      <c r="BS20" s="671" t="s">
        <v>532</v>
      </c>
      <c r="BT20" s="671"/>
      <c r="BU20" s="671"/>
      <c r="BV20" s="671"/>
      <c r="BW20" s="671"/>
      <c r="BX20" s="671"/>
      <c r="BY20" s="671"/>
      <c r="BZ20" s="671"/>
      <c r="CA20" s="671"/>
      <c r="CB20" s="675"/>
      <c r="CD20" s="682" t="s">
        <v>252</v>
      </c>
      <c r="CE20" s="683"/>
      <c r="CF20" s="683"/>
      <c r="CG20" s="683"/>
      <c r="CH20" s="683"/>
      <c r="CI20" s="683"/>
      <c r="CJ20" s="683"/>
      <c r="CK20" s="683"/>
      <c r="CL20" s="683"/>
      <c r="CM20" s="683"/>
      <c r="CN20" s="683"/>
      <c r="CO20" s="683"/>
      <c r="CP20" s="683"/>
      <c r="CQ20" s="684"/>
      <c r="CR20" s="667">
        <v>11736001</v>
      </c>
      <c r="CS20" s="668"/>
      <c r="CT20" s="668"/>
      <c r="CU20" s="668"/>
      <c r="CV20" s="668"/>
      <c r="CW20" s="668"/>
      <c r="CX20" s="668"/>
      <c r="CY20" s="669"/>
      <c r="CZ20" s="670">
        <v>100</v>
      </c>
      <c r="DA20" s="670"/>
      <c r="DB20" s="670"/>
      <c r="DC20" s="670"/>
      <c r="DD20" s="676">
        <v>823756</v>
      </c>
      <c r="DE20" s="668"/>
      <c r="DF20" s="668"/>
      <c r="DG20" s="668"/>
      <c r="DH20" s="668"/>
      <c r="DI20" s="668"/>
      <c r="DJ20" s="668"/>
      <c r="DK20" s="668"/>
      <c r="DL20" s="668"/>
      <c r="DM20" s="668"/>
      <c r="DN20" s="668"/>
      <c r="DO20" s="668"/>
      <c r="DP20" s="669"/>
      <c r="DQ20" s="676">
        <v>7087453</v>
      </c>
      <c r="DR20" s="668"/>
      <c r="DS20" s="668"/>
      <c r="DT20" s="668"/>
      <c r="DU20" s="668"/>
      <c r="DV20" s="668"/>
      <c r="DW20" s="668"/>
      <c r="DX20" s="668"/>
      <c r="DY20" s="668"/>
      <c r="DZ20" s="668"/>
      <c r="EA20" s="668"/>
      <c r="EB20" s="668"/>
      <c r="EC20" s="677"/>
    </row>
    <row r="21" spans="2:133" ht="11.25" customHeight="1">
      <c r="B21" s="664" t="s">
        <v>253</v>
      </c>
      <c r="C21" s="665"/>
      <c r="D21" s="665"/>
      <c r="E21" s="665"/>
      <c r="F21" s="665"/>
      <c r="G21" s="665"/>
      <c r="H21" s="665"/>
      <c r="I21" s="665"/>
      <c r="J21" s="665"/>
      <c r="K21" s="665"/>
      <c r="L21" s="665"/>
      <c r="M21" s="665"/>
      <c r="N21" s="665"/>
      <c r="O21" s="665"/>
      <c r="P21" s="665"/>
      <c r="Q21" s="666"/>
      <c r="R21" s="667">
        <v>1100</v>
      </c>
      <c r="S21" s="668"/>
      <c r="T21" s="668"/>
      <c r="U21" s="668"/>
      <c r="V21" s="668"/>
      <c r="W21" s="668"/>
      <c r="X21" s="668"/>
      <c r="Y21" s="669"/>
      <c r="Z21" s="670">
        <v>0</v>
      </c>
      <c r="AA21" s="670"/>
      <c r="AB21" s="670"/>
      <c r="AC21" s="670"/>
      <c r="AD21" s="671">
        <v>1100</v>
      </c>
      <c r="AE21" s="671"/>
      <c r="AF21" s="671"/>
      <c r="AG21" s="671"/>
      <c r="AH21" s="671"/>
      <c r="AI21" s="671"/>
      <c r="AJ21" s="671"/>
      <c r="AK21" s="671"/>
      <c r="AL21" s="672">
        <v>0</v>
      </c>
      <c r="AM21" s="673"/>
      <c r="AN21" s="673"/>
      <c r="AO21" s="674"/>
      <c r="AP21" s="686" t="s">
        <v>566</v>
      </c>
      <c r="AQ21" s="687"/>
      <c r="AR21" s="687"/>
      <c r="AS21" s="687"/>
      <c r="AT21" s="687"/>
      <c r="AU21" s="687"/>
      <c r="AV21" s="687"/>
      <c r="AW21" s="687"/>
      <c r="AX21" s="687"/>
      <c r="AY21" s="687"/>
      <c r="AZ21" s="687"/>
      <c r="BA21" s="687"/>
      <c r="BB21" s="687"/>
      <c r="BC21" s="687"/>
      <c r="BD21" s="687"/>
      <c r="BE21" s="687"/>
      <c r="BF21" s="688"/>
      <c r="BG21" s="667" t="s">
        <v>532</v>
      </c>
      <c r="BH21" s="668"/>
      <c r="BI21" s="668"/>
      <c r="BJ21" s="668"/>
      <c r="BK21" s="668"/>
      <c r="BL21" s="668"/>
      <c r="BM21" s="668"/>
      <c r="BN21" s="669"/>
      <c r="BO21" s="670" t="s">
        <v>532</v>
      </c>
      <c r="BP21" s="670"/>
      <c r="BQ21" s="670"/>
      <c r="BR21" s="670"/>
      <c r="BS21" s="671" t="s">
        <v>532</v>
      </c>
      <c r="BT21" s="671"/>
      <c r="BU21" s="671"/>
      <c r="BV21" s="671"/>
      <c r="BW21" s="671"/>
      <c r="BX21" s="671"/>
      <c r="BY21" s="671"/>
      <c r="BZ21" s="671"/>
      <c r="CA21" s="671"/>
      <c r="CB21" s="675"/>
      <c r="CD21" s="692"/>
      <c r="CE21" s="693"/>
      <c r="CF21" s="693"/>
      <c r="CG21" s="693"/>
      <c r="CH21" s="693"/>
      <c r="CI21" s="693"/>
      <c r="CJ21" s="693"/>
      <c r="CK21" s="693"/>
      <c r="CL21" s="693"/>
      <c r="CM21" s="693"/>
      <c r="CN21" s="693"/>
      <c r="CO21" s="693"/>
      <c r="CP21" s="693"/>
      <c r="CQ21" s="694"/>
      <c r="CR21" s="695"/>
      <c r="CS21" s="690"/>
      <c r="CT21" s="690"/>
      <c r="CU21" s="690"/>
      <c r="CV21" s="690"/>
      <c r="CW21" s="690"/>
      <c r="CX21" s="690"/>
      <c r="CY21" s="696"/>
      <c r="CZ21" s="697"/>
      <c r="DA21" s="697"/>
      <c r="DB21" s="697"/>
      <c r="DC21" s="697"/>
      <c r="DD21" s="689"/>
      <c r="DE21" s="690"/>
      <c r="DF21" s="690"/>
      <c r="DG21" s="690"/>
      <c r="DH21" s="690"/>
      <c r="DI21" s="690"/>
      <c r="DJ21" s="690"/>
      <c r="DK21" s="690"/>
      <c r="DL21" s="690"/>
      <c r="DM21" s="690"/>
      <c r="DN21" s="690"/>
      <c r="DO21" s="690"/>
      <c r="DP21" s="696"/>
      <c r="DQ21" s="689"/>
      <c r="DR21" s="690"/>
      <c r="DS21" s="690"/>
      <c r="DT21" s="690"/>
      <c r="DU21" s="690"/>
      <c r="DV21" s="690"/>
      <c r="DW21" s="690"/>
      <c r="DX21" s="690"/>
      <c r="DY21" s="690"/>
      <c r="DZ21" s="690"/>
      <c r="EA21" s="690"/>
      <c r="EB21" s="690"/>
      <c r="EC21" s="691"/>
    </row>
    <row r="22" spans="2:133" ht="11.25" customHeight="1">
      <c r="B22" s="703" t="s">
        <v>565</v>
      </c>
      <c r="C22" s="704"/>
      <c r="D22" s="704"/>
      <c r="E22" s="704"/>
      <c r="F22" s="704"/>
      <c r="G22" s="704"/>
      <c r="H22" s="704"/>
      <c r="I22" s="704"/>
      <c r="J22" s="704"/>
      <c r="K22" s="704"/>
      <c r="L22" s="704"/>
      <c r="M22" s="704"/>
      <c r="N22" s="704"/>
      <c r="O22" s="704"/>
      <c r="P22" s="704"/>
      <c r="Q22" s="705"/>
      <c r="R22" s="667">
        <v>27709</v>
      </c>
      <c r="S22" s="668"/>
      <c r="T22" s="668"/>
      <c r="U22" s="668"/>
      <c r="V22" s="668"/>
      <c r="W22" s="668"/>
      <c r="X22" s="668"/>
      <c r="Y22" s="669"/>
      <c r="Z22" s="670">
        <v>0.2</v>
      </c>
      <c r="AA22" s="670"/>
      <c r="AB22" s="670"/>
      <c r="AC22" s="670"/>
      <c r="AD22" s="671">
        <v>25245</v>
      </c>
      <c r="AE22" s="671"/>
      <c r="AF22" s="671"/>
      <c r="AG22" s="671"/>
      <c r="AH22" s="671"/>
      <c r="AI22" s="671"/>
      <c r="AJ22" s="671"/>
      <c r="AK22" s="671"/>
      <c r="AL22" s="672">
        <v>0.40000000596046448</v>
      </c>
      <c r="AM22" s="673"/>
      <c r="AN22" s="673"/>
      <c r="AO22" s="674"/>
      <c r="AP22" s="686" t="s">
        <v>564</v>
      </c>
      <c r="AQ22" s="687"/>
      <c r="AR22" s="687"/>
      <c r="AS22" s="687"/>
      <c r="AT22" s="687"/>
      <c r="AU22" s="687"/>
      <c r="AV22" s="687"/>
      <c r="AW22" s="687"/>
      <c r="AX22" s="687"/>
      <c r="AY22" s="687"/>
      <c r="AZ22" s="687"/>
      <c r="BA22" s="687"/>
      <c r="BB22" s="687"/>
      <c r="BC22" s="687"/>
      <c r="BD22" s="687"/>
      <c r="BE22" s="687"/>
      <c r="BF22" s="688"/>
      <c r="BG22" s="667" t="s">
        <v>532</v>
      </c>
      <c r="BH22" s="668"/>
      <c r="BI22" s="668"/>
      <c r="BJ22" s="668"/>
      <c r="BK22" s="668"/>
      <c r="BL22" s="668"/>
      <c r="BM22" s="668"/>
      <c r="BN22" s="669"/>
      <c r="BO22" s="670" t="s">
        <v>532</v>
      </c>
      <c r="BP22" s="670"/>
      <c r="BQ22" s="670"/>
      <c r="BR22" s="670"/>
      <c r="BS22" s="671" t="s">
        <v>532</v>
      </c>
      <c r="BT22" s="671"/>
      <c r="BU22" s="671"/>
      <c r="BV22" s="671"/>
      <c r="BW22" s="671"/>
      <c r="BX22" s="671"/>
      <c r="BY22" s="671"/>
      <c r="BZ22" s="671"/>
      <c r="CA22" s="671"/>
      <c r="CB22" s="675"/>
      <c r="CD22" s="649" t="s">
        <v>254</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c r="B23" s="664" t="s">
        <v>255</v>
      </c>
      <c r="C23" s="665"/>
      <c r="D23" s="665"/>
      <c r="E23" s="665"/>
      <c r="F23" s="665"/>
      <c r="G23" s="665"/>
      <c r="H23" s="665"/>
      <c r="I23" s="665"/>
      <c r="J23" s="665"/>
      <c r="K23" s="665"/>
      <c r="L23" s="665"/>
      <c r="M23" s="665"/>
      <c r="N23" s="665"/>
      <c r="O23" s="665"/>
      <c r="P23" s="665"/>
      <c r="Q23" s="666"/>
      <c r="R23" s="667">
        <v>4026356</v>
      </c>
      <c r="S23" s="668"/>
      <c r="T23" s="668"/>
      <c r="U23" s="668"/>
      <c r="V23" s="668"/>
      <c r="W23" s="668"/>
      <c r="X23" s="668"/>
      <c r="Y23" s="669"/>
      <c r="Z23" s="670">
        <v>32.9</v>
      </c>
      <c r="AA23" s="670"/>
      <c r="AB23" s="670"/>
      <c r="AC23" s="670"/>
      <c r="AD23" s="671">
        <v>3691159</v>
      </c>
      <c r="AE23" s="671"/>
      <c r="AF23" s="671"/>
      <c r="AG23" s="671"/>
      <c r="AH23" s="671"/>
      <c r="AI23" s="671"/>
      <c r="AJ23" s="671"/>
      <c r="AK23" s="671"/>
      <c r="AL23" s="672">
        <v>61.4</v>
      </c>
      <c r="AM23" s="673"/>
      <c r="AN23" s="673"/>
      <c r="AO23" s="674"/>
      <c r="AP23" s="686" t="s">
        <v>563</v>
      </c>
      <c r="AQ23" s="687"/>
      <c r="AR23" s="687"/>
      <c r="AS23" s="687"/>
      <c r="AT23" s="687"/>
      <c r="AU23" s="687"/>
      <c r="AV23" s="687"/>
      <c r="AW23" s="687"/>
      <c r="AX23" s="687"/>
      <c r="AY23" s="687"/>
      <c r="AZ23" s="687"/>
      <c r="BA23" s="687"/>
      <c r="BB23" s="687"/>
      <c r="BC23" s="687"/>
      <c r="BD23" s="687"/>
      <c r="BE23" s="687"/>
      <c r="BF23" s="688"/>
      <c r="BG23" s="667">
        <v>106169</v>
      </c>
      <c r="BH23" s="668"/>
      <c r="BI23" s="668"/>
      <c r="BJ23" s="668"/>
      <c r="BK23" s="668"/>
      <c r="BL23" s="668"/>
      <c r="BM23" s="668"/>
      <c r="BN23" s="669"/>
      <c r="BO23" s="670">
        <v>6</v>
      </c>
      <c r="BP23" s="670"/>
      <c r="BQ23" s="670"/>
      <c r="BR23" s="670"/>
      <c r="BS23" s="671" t="s">
        <v>532</v>
      </c>
      <c r="BT23" s="671"/>
      <c r="BU23" s="671"/>
      <c r="BV23" s="671"/>
      <c r="BW23" s="671"/>
      <c r="BX23" s="671"/>
      <c r="BY23" s="671"/>
      <c r="BZ23" s="671"/>
      <c r="CA23" s="671"/>
      <c r="CB23" s="675"/>
      <c r="CD23" s="649" t="s">
        <v>220</v>
      </c>
      <c r="CE23" s="650"/>
      <c r="CF23" s="650"/>
      <c r="CG23" s="650"/>
      <c r="CH23" s="650"/>
      <c r="CI23" s="650"/>
      <c r="CJ23" s="650"/>
      <c r="CK23" s="650"/>
      <c r="CL23" s="650"/>
      <c r="CM23" s="650"/>
      <c r="CN23" s="650"/>
      <c r="CO23" s="650"/>
      <c r="CP23" s="650"/>
      <c r="CQ23" s="651"/>
      <c r="CR23" s="649" t="s">
        <v>256</v>
      </c>
      <c r="CS23" s="650"/>
      <c r="CT23" s="650"/>
      <c r="CU23" s="650"/>
      <c r="CV23" s="650"/>
      <c r="CW23" s="650"/>
      <c r="CX23" s="650"/>
      <c r="CY23" s="651"/>
      <c r="CZ23" s="649" t="s">
        <v>562</v>
      </c>
      <c r="DA23" s="650"/>
      <c r="DB23" s="650"/>
      <c r="DC23" s="651"/>
      <c r="DD23" s="649" t="s">
        <v>561</v>
      </c>
      <c r="DE23" s="650"/>
      <c r="DF23" s="650"/>
      <c r="DG23" s="650"/>
      <c r="DH23" s="650"/>
      <c r="DI23" s="650"/>
      <c r="DJ23" s="650"/>
      <c r="DK23" s="651"/>
      <c r="DL23" s="698" t="s">
        <v>257</v>
      </c>
      <c r="DM23" s="699"/>
      <c r="DN23" s="699"/>
      <c r="DO23" s="699"/>
      <c r="DP23" s="699"/>
      <c r="DQ23" s="699"/>
      <c r="DR23" s="699"/>
      <c r="DS23" s="699"/>
      <c r="DT23" s="699"/>
      <c r="DU23" s="699"/>
      <c r="DV23" s="700"/>
      <c r="DW23" s="649" t="s">
        <v>258</v>
      </c>
      <c r="DX23" s="650"/>
      <c r="DY23" s="650"/>
      <c r="DZ23" s="650"/>
      <c r="EA23" s="650"/>
      <c r="EB23" s="650"/>
      <c r="EC23" s="651"/>
    </row>
    <row r="24" spans="2:133" ht="11.25" customHeight="1">
      <c r="B24" s="664" t="s">
        <v>560</v>
      </c>
      <c r="C24" s="665"/>
      <c r="D24" s="665"/>
      <c r="E24" s="665"/>
      <c r="F24" s="665"/>
      <c r="G24" s="665"/>
      <c r="H24" s="665"/>
      <c r="I24" s="665"/>
      <c r="J24" s="665"/>
      <c r="K24" s="665"/>
      <c r="L24" s="665"/>
      <c r="M24" s="665"/>
      <c r="N24" s="665"/>
      <c r="O24" s="665"/>
      <c r="P24" s="665"/>
      <c r="Q24" s="666"/>
      <c r="R24" s="667">
        <v>3691159</v>
      </c>
      <c r="S24" s="668"/>
      <c r="T24" s="668"/>
      <c r="U24" s="668"/>
      <c r="V24" s="668"/>
      <c r="W24" s="668"/>
      <c r="X24" s="668"/>
      <c r="Y24" s="669"/>
      <c r="Z24" s="670">
        <v>30.2</v>
      </c>
      <c r="AA24" s="670"/>
      <c r="AB24" s="670"/>
      <c r="AC24" s="670"/>
      <c r="AD24" s="671">
        <v>3691159</v>
      </c>
      <c r="AE24" s="671"/>
      <c r="AF24" s="671"/>
      <c r="AG24" s="671"/>
      <c r="AH24" s="671"/>
      <c r="AI24" s="671"/>
      <c r="AJ24" s="671"/>
      <c r="AK24" s="671"/>
      <c r="AL24" s="672">
        <v>61.4</v>
      </c>
      <c r="AM24" s="673"/>
      <c r="AN24" s="673"/>
      <c r="AO24" s="674"/>
      <c r="AP24" s="686" t="s">
        <v>559</v>
      </c>
      <c r="AQ24" s="687"/>
      <c r="AR24" s="687"/>
      <c r="AS24" s="687"/>
      <c r="AT24" s="687"/>
      <c r="AU24" s="687"/>
      <c r="AV24" s="687"/>
      <c r="AW24" s="687"/>
      <c r="AX24" s="687"/>
      <c r="AY24" s="687"/>
      <c r="AZ24" s="687"/>
      <c r="BA24" s="687"/>
      <c r="BB24" s="687"/>
      <c r="BC24" s="687"/>
      <c r="BD24" s="687"/>
      <c r="BE24" s="687"/>
      <c r="BF24" s="688"/>
      <c r="BG24" s="667" t="s">
        <v>532</v>
      </c>
      <c r="BH24" s="668"/>
      <c r="BI24" s="668"/>
      <c r="BJ24" s="668"/>
      <c r="BK24" s="668"/>
      <c r="BL24" s="668"/>
      <c r="BM24" s="668"/>
      <c r="BN24" s="669"/>
      <c r="BO24" s="670" t="s">
        <v>532</v>
      </c>
      <c r="BP24" s="670"/>
      <c r="BQ24" s="670"/>
      <c r="BR24" s="670"/>
      <c r="BS24" s="671" t="s">
        <v>532</v>
      </c>
      <c r="BT24" s="671"/>
      <c r="BU24" s="671"/>
      <c r="BV24" s="671"/>
      <c r="BW24" s="671"/>
      <c r="BX24" s="671"/>
      <c r="BY24" s="671"/>
      <c r="BZ24" s="671"/>
      <c r="CA24" s="671"/>
      <c r="CB24" s="675"/>
      <c r="CD24" s="678" t="s">
        <v>259</v>
      </c>
      <c r="CE24" s="679"/>
      <c r="CF24" s="679"/>
      <c r="CG24" s="679"/>
      <c r="CH24" s="679"/>
      <c r="CI24" s="679"/>
      <c r="CJ24" s="679"/>
      <c r="CK24" s="679"/>
      <c r="CL24" s="679"/>
      <c r="CM24" s="679"/>
      <c r="CN24" s="679"/>
      <c r="CO24" s="679"/>
      <c r="CP24" s="679"/>
      <c r="CQ24" s="680"/>
      <c r="CR24" s="656">
        <v>4598046</v>
      </c>
      <c r="CS24" s="657"/>
      <c r="CT24" s="657"/>
      <c r="CU24" s="657"/>
      <c r="CV24" s="657"/>
      <c r="CW24" s="657"/>
      <c r="CX24" s="657"/>
      <c r="CY24" s="658"/>
      <c r="CZ24" s="661">
        <v>39.200000000000003</v>
      </c>
      <c r="DA24" s="662"/>
      <c r="DB24" s="662"/>
      <c r="DC24" s="681"/>
      <c r="DD24" s="709">
        <v>2784135</v>
      </c>
      <c r="DE24" s="657"/>
      <c r="DF24" s="657"/>
      <c r="DG24" s="657"/>
      <c r="DH24" s="657"/>
      <c r="DI24" s="657"/>
      <c r="DJ24" s="657"/>
      <c r="DK24" s="658"/>
      <c r="DL24" s="709">
        <v>2438494</v>
      </c>
      <c r="DM24" s="657"/>
      <c r="DN24" s="657"/>
      <c r="DO24" s="657"/>
      <c r="DP24" s="657"/>
      <c r="DQ24" s="657"/>
      <c r="DR24" s="657"/>
      <c r="DS24" s="657"/>
      <c r="DT24" s="657"/>
      <c r="DU24" s="657"/>
      <c r="DV24" s="658"/>
      <c r="DW24" s="661">
        <v>39.4</v>
      </c>
      <c r="DX24" s="662"/>
      <c r="DY24" s="662"/>
      <c r="DZ24" s="662"/>
      <c r="EA24" s="662"/>
      <c r="EB24" s="662"/>
      <c r="EC24" s="663"/>
    </row>
    <row r="25" spans="2:133" ht="11.25" customHeight="1">
      <c r="B25" s="664" t="s">
        <v>558</v>
      </c>
      <c r="C25" s="665"/>
      <c r="D25" s="665"/>
      <c r="E25" s="665"/>
      <c r="F25" s="665"/>
      <c r="G25" s="665"/>
      <c r="H25" s="665"/>
      <c r="I25" s="665"/>
      <c r="J25" s="665"/>
      <c r="K25" s="665"/>
      <c r="L25" s="665"/>
      <c r="M25" s="665"/>
      <c r="N25" s="665"/>
      <c r="O25" s="665"/>
      <c r="P25" s="665"/>
      <c r="Q25" s="666"/>
      <c r="R25" s="667">
        <v>335197</v>
      </c>
      <c r="S25" s="668"/>
      <c r="T25" s="668"/>
      <c r="U25" s="668"/>
      <c r="V25" s="668"/>
      <c r="W25" s="668"/>
      <c r="X25" s="668"/>
      <c r="Y25" s="669"/>
      <c r="Z25" s="670">
        <v>2.7</v>
      </c>
      <c r="AA25" s="670"/>
      <c r="AB25" s="670"/>
      <c r="AC25" s="670"/>
      <c r="AD25" s="671" t="s">
        <v>532</v>
      </c>
      <c r="AE25" s="671"/>
      <c r="AF25" s="671"/>
      <c r="AG25" s="671"/>
      <c r="AH25" s="671"/>
      <c r="AI25" s="671"/>
      <c r="AJ25" s="671"/>
      <c r="AK25" s="671"/>
      <c r="AL25" s="672" t="s">
        <v>532</v>
      </c>
      <c r="AM25" s="673"/>
      <c r="AN25" s="673"/>
      <c r="AO25" s="674"/>
      <c r="AP25" s="686" t="s">
        <v>557</v>
      </c>
      <c r="AQ25" s="687"/>
      <c r="AR25" s="687"/>
      <c r="AS25" s="687"/>
      <c r="AT25" s="687"/>
      <c r="AU25" s="687"/>
      <c r="AV25" s="687"/>
      <c r="AW25" s="687"/>
      <c r="AX25" s="687"/>
      <c r="AY25" s="687"/>
      <c r="AZ25" s="687"/>
      <c r="BA25" s="687"/>
      <c r="BB25" s="687"/>
      <c r="BC25" s="687"/>
      <c r="BD25" s="687"/>
      <c r="BE25" s="687"/>
      <c r="BF25" s="688"/>
      <c r="BG25" s="667" t="s">
        <v>532</v>
      </c>
      <c r="BH25" s="668"/>
      <c r="BI25" s="668"/>
      <c r="BJ25" s="668"/>
      <c r="BK25" s="668"/>
      <c r="BL25" s="668"/>
      <c r="BM25" s="668"/>
      <c r="BN25" s="669"/>
      <c r="BO25" s="670" t="s">
        <v>532</v>
      </c>
      <c r="BP25" s="670"/>
      <c r="BQ25" s="670"/>
      <c r="BR25" s="670"/>
      <c r="BS25" s="671" t="s">
        <v>532</v>
      </c>
      <c r="BT25" s="671"/>
      <c r="BU25" s="671"/>
      <c r="BV25" s="671"/>
      <c r="BW25" s="671"/>
      <c r="BX25" s="671"/>
      <c r="BY25" s="671"/>
      <c r="BZ25" s="671"/>
      <c r="CA25" s="671"/>
      <c r="CB25" s="675"/>
      <c r="CD25" s="682" t="s">
        <v>556</v>
      </c>
      <c r="CE25" s="683"/>
      <c r="CF25" s="683"/>
      <c r="CG25" s="683"/>
      <c r="CH25" s="683"/>
      <c r="CI25" s="683"/>
      <c r="CJ25" s="683"/>
      <c r="CK25" s="683"/>
      <c r="CL25" s="683"/>
      <c r="CM25" s="683"/>
      <c r="CN25" s="683"/>
      <c r="CO25" s="683"/>
      <c r="CP25" s="683"/>
      <c r="CQ25" s="684"/>
      <c r="CR25" s="667">
        <v>1812102</v>
      </c>
      <c r="CS25" s="706"/>
      <c r="CT25" s="706"/>
      <c r="CU25" s="706"/>
      <c r="CV25" s="706"/>
      <c r="CW25" s="706"/>
      <c r="CX25" s="706"/>
      <c r="CY25" s="707"/>
      <c r="CZ25" s="672">
        <v>15.4</v>
      </c>
      <c r="DA25" s="701"/>
      <c r="DB25" s="701"/>
      <c r="DC25" s="708"/>
      <c r="DD25" s="676">
        <v>1660602</v>
      </c>
      <c r="DE25" s="706"/>
      <c r="DF25" s="706"/>
      <c r="DG25" s="706"/>
      <c r="DH25" s="706"/>
      <c r="DI25" s="706"/>
      <c r="DJ25" s="706"/>
      <c r="DK25" s="707"/>
      <c r="DL25" s="676">
        <v>1344457</v>
      </c>
      <c r="DM25" s="706"/>
      <c r="DN25" s="706"/>
      <c r="DO25" s="706"/>
      <c r="DP25" s="706"/>
      <c r="DQ25" s="706"/>
      <c r="DR25" s="706"/>
      <c r="DS25" s="706"/>
      <c r="DT25" s="706"/>
      <c r="DU25" s="706"/>
      <c r="DV25" s="707"/>
      <c r="DW25" s="672">
        <v>21.7</v>
      </c>
      <c r="DX25" s="701"/>
      <c r="DY25" s="701"/>
      <c r="DZ25" s="701"/>
      <c r="EA25" s="701"/>
      <c r="EB25" s="701"/>
      <c r="EC25" s="702"/>
    </row>
    <row r="26" spans="2:133" ht="11.25" customHeight="1">
      <c r="B26" s="664" t="s">
        <v>555</v>
      </c>
      <c r="C26" s="665"/>
      <c r="D26" s="665"/>
      <c r="E26" s="665"/>
      <c r="F26" s="665"/>
      <c r="G26" s="665"/>
      <c r="H26" s="665"/>
      <c r="I26" s="665"/>
      <c r="J26" s="665"/>
      <c r="K26" s="665"/>
      <c r="L26" s="665"/>
      <c r="M26" s="665"/>
      <c r="N26" s="665"/>
      <c r="O26" s="665"/>
      <c r="P26" s="665"/>
      <c r="Q26" s="666"/>
      <c r="R26" s="667" t="s">
        <v>532</v>
      </c>
      <c r="S26" s="668"/>
      <c r="T26" s="668"/>
      <c r="U26" s="668"/>
      <c r="V26" s="668"/>
      <c r="W26" s="668"/>
      <c r="X26" s="668"/>
      <c r="Y26" s="669"/>
      <c r="Z26" s="670" t="s">
        <v>532</v>
      </c>
      <c r="AA26" s="670"/>
      <c r="AB26" s="670"/>
      <c r="AC26" s="670"/>
      <c r="AD26" s="671" t="s">
        <v>532</v>
      </c>
      <c r="AE26" s="671"/>
      <c r="AF26" s="671"/>
      <c r="AG26" s="671"/>
      <c r="AH26" s="671"/>
      <c r="AI26" s="671"/>
      <c r="AJ26" s="671"/>
      <c r="AK26" s="671"/>
      <c r="AL26" s="672" t="s">
        <v>532</v>
      </c>
      <c r="AM26" s="673"/>
      <c r="AN26" s="673"/>
      <c r="AO26" s="674"/>
      <c r="AP26" s="686" t="s">
        <v>260</v>
      </c>
      <c r="AQ26" s="716"/>
      <c r="AR26" s="716"/>
      <c r="AS26" s="716"/>
      <c r="AT26" s="716"/>
      <c r="AU26" s="716"/>
      <c r="AV26" s="716"/>
      <c r="AW26" s="716"/>
      <c r="AX26" s="716"/>
      <c r="AY26" s="716"/>
      <c r="AZ26" s="716"/>
      <c r="BA26" s="716"/>
      <c r="BB26" s="716"/>
      <c r="BC26" s="716"/>
      <c r="BD26" s="716"/>
      <c r="BE26" s="716"/>
      <c r="BF26" s="688"/>
      <c r="BG26" s="667" t="s">
        <v>532</v>
      </c>
      <c r="BH26" s="668"/>
      <c r="BI26" s="668"/>
      <c r="BJ26" s="668"/>
      <c r="BK26" s="668"/>
      <c r="BL26" s="668"/>
      <c r="BM26" s="668"/>
      <c r="BN26" s="669"/>
      <c r="BO26" s="670" t="s">
        <v>532</v>
      </c>
      <c r="BP26" s="670"/>
      <c r="BQ26" s="670"/>
      <c r="BR26" s="670"/>
      <c r="BS26" s="671" t="s">
        <v>532</v>
      </c>
      <c r="BT26" s="671"/>
      <c r="BU26" s="671"/>
      <c r="BV26" s="671"/>
      <c r="BW26" s="671"/>
      <c r="BX26" s="671"/>
      <c r="BY26" s="671"/>
      <c r="BZ26" s="671"/>
      <c r="CA26" s="671"/>
      <c r="CB26" s="675"/>
      <c r="CD26" s="682" t="s">
        <v>261</v>
      </c>
      <c r="CE26" s="683"/>
      <c r="CF26" s="683"/>
      <c r="CG26" s="683"/>
      <c r="CH26" s="683"/>
      <c r="CI26" s="683"/>
      <c r="CJ26" s="683"/>
      <c r="CK26" s="683"/>
      <c r="CL26" s="683"/>
      <c r="CM26" s="683"/>
      <c r="CN26" s="683"/>
      <c r="CO26" s="683"/>
      <c r="CP26" s="683"/>
      <c r="CQ26" s="684"/>
      <c r="CR26" s="667">
        <v>1035620</v>
      </c>
      <c r="CS26" s="668"/>
      <c r="CT26" s="668"/>
      <c r="CU26" s="668"/>
      <c r="CV26" s="668"/>
      <c r="CW26" s="668"/>
      <c r="CX26" s="668"/>
      <c r="CY26" s="669"/>
      <c r="CZ26" s="672">
        <v>8.8000000000000007</v>
      </c>
      <c r="DA26" s="701"/>
      <c r="DB26" s="701"/>
      <c r="DC26" s="708"/>
      <c r="DD26" s="676">
        <v>973236</v>
      </c>
      <c r="DE26" s="668"/>
      <c r="DF26" s="668"/>
      <c r="DG26" s="668"/>
      <c r="DH26" s="668"/>
      <c r="DI26" s="668"/>
      <c r="DJ26" s="668"/>
      <c r="DK26" s="669"/>
      <c r="DL26" s="676" t="s">
        <v>532</v>
      </c>
      <c r="DM26" s="668"/>
      <c r="DN26" s="668"/>
      <c r="DO26" s="668"/>
      <c r="DP26" s="668"/>
      <c r="DQ26" s="668"/>
      <c r="DR26" s="668"/>
      <c r="DS26" s="668"/>
      <c r="DT26" s="668"/>
      <c r="DU26" s="668"/>
      <c r="DV26" s="669"/>
      <c r="DW26" s="672" t="s">
        <v>532</v>
      </c>
      <c r="DX26" s="701"/>
      <c r="DY26" s="701"/>
      <c r="DZ26" s="701"/>
      <c r="EA26" s="701"/>
      <c r="EB26" s="701"/>
      <c r="EC26" s="702"/>
    </row>
    <row r="27" spans="2:133" ht="11.25" customHeight="1">
      <c r="B27" s="664" t="s">
        <v>554</v>
      </c>
      <c r="C27" s="665"/>
      <c r="D27" s="665"/>
      <c r="E27" s="665"/>
      <c r="F27" s="665"/>
      <c r="G27" s="665"/>
      <c r="H27" s="665"/>
      <c r="I27" s="665"/>
      <c r="J27" s="665"/>
      <c r="K27" s="665"/>
      <c r="L27" s="665"/>
      <c r="M27" s="665"/>
      <c r="N27" s="665"/>
      <c r="O27" s="665"/>
      <c r="P27" s="665"/>
      <c r="Q27" s="666"/>
      <c r="R27" s="667">
        <v>6444558</v>
      </c>
      <c r="S27" s="668"/>
      <c r="T27" s="668"/>
      <c r="U27" s="668"/>
      <c r="V27" s="668"/>
      <c r="W27" s="668"/>
      <c r="X27" s="668"/>
      <c r="Y27" s="669"/>
      <c r="Z27" s="670">
        <v>52.7</v>
      </c>
      <c r="AA27" s="670"/>
      <c r="AB27" s="670"/>
      <c r="AC27" s="670"/>
      <c r="AD27" s="671">
        <v>6000728</v>
      </c>
      <c r="AE27" s="671"/>
      <c r="AF27" s="671"/>
      <c r="AG27" s="671"/>
      <c r="AH27" s="671"/>
      <c r="AI27" s="671"/>
      <c r="AJ27" s="671"/>
      <c r="AK27" s="671"/>
      <c r="AL27" s="672">
        <v>99.900001525878906</v>
      </c>
      <c r="AM27" s="673"/>
      <c r="AN27" s="673"/>
      <c r="AO27" s="674"/>
      <c r="AP27" s="664" t="s">
        <v>262</v>
      </c>
      <c r="AQ27" s="665"/>
      <c r="AR27" s="665"/>
      <c r="AS27" s="665"/>
      <c r="AT27" s="665"/>
      <c r="AU27" s="665"/>
      <c r="AV27" s="665"/>
      <c r="AW27" s="665"/>
      <c r="AX27" s="665"/>
      <c r="AY27" s="665"/>
      <c r="AZ27" s="665"/>
      <c r="BA27" s="665"/>
      <c r="BB27" s="665"/>
      <c r="BC27" s="665"/>
      <c r="BD27" s="665"/>
      <c r="BE27" s="665"/>
      <c r="BF27" s="666"/>
      <c r="BG27" s="667">
        <v>1784067</v>
      </c>
      <c r="BH27" s="668"/>
      <c r="BI27" s="668"/>
      <c r="BJ27" s="668"/>
      <c r="BK27" s="668"/>
      <c r="BL27" s="668"/>
      <c r="BM27" s="668"/>
      <c r="BN27" s="669"/>
      <c r="BO27" s="670">
        <v>100</v>
      </c>
      <c r="BP27" s="670"/>
      <c r="BQ27" s="670"/>
      <c r="BR27" s="670"/>
      <c r="BS27" s="671">
        <v>12306</v>
      </c>
      <c r="BT27" s="671"/>
      <c r="BU27" s="671"/>
      <c r="BV27" s="671"/>
      <c r="BW27" s="671"/>
      <c r="BX27" s="671"/>
      <c r="BY27" s="671"/>
      <c r="BZ27" s="671"/>
      <c r="CA27" s="671"/>
      <c r="CB27" s="675"/>
      <c r="CD27" s="682" t="s">
        <v>553</v>
      </c>
      <c r="CE27" s="683"/>
      <c r="CF27" s="683"/>
      <c r="CG27" s="683"/>
      <c r="CH27" s="683"/>
      <c r="CI27" s="683"/>
      <c r="CJ27" s="683"/>
      <c r="CK27" s="683"/>
      <c r="CL27" s="683"/>
      <c r="CM27" s="683"/>
      <c r="CN27" s="683"/>
      <c r="CO27" s="683"/>
      <c r="CP27" s="683"/>
      <c r="CQ27" s="684"/>
      <c r="CR27" s="667">
        <v>2101046</v>
      </c>
      <c r="CS27" s="706"/>
      <c r="CT27" s="706"/>
      <c r="CU27" s="706"/>
      <c r="CV27" s="706"/>
      <c r="CW27" s="706"/>
      <c r="CX27" s="706"/>
      <c r="CY27" s="707"/>
      <c r="CZ27" s="672">
        <v>17.899999999999999</v>
      </c>
      <c r="DA27" s="701"/>
      <c r="DB27" s="701"/>
      <c r="DC27" s="708"/>
      <c r="DD27" s="676">
        <v>482650</v>
      </c>
      <c r="DE27" s="706"/>
      <c r="DF27" s="706"/>
      <c r="DG27" s="706"/>
      <c r="DH27" s="706"/>
      <c r="DI27" s="706"/>
      <c r="DJ27" s="706"/>
      <c r="DK27" s="707"/>
      <c r="DL27" s="676">
        <v>475270</v>
      </c>
      <c r="DM27" s="706"/>
      <c r="DN27" s="706"/>
      <c r="DO27" s="706"/>
      <c r="DP27" s="706"/>
      <c r="DQ27" s="706"/>
      <c r="DR27" s="706"/>
      <c r="DS27" s="706"/>
      <c r="DT27" s="706"/>
      <c r="DU27" s="706"/>
      <c r="DV27" s="707"/>
      <c r="DW27" s="672">
        <v>7.7</v>
      </c>
      <c r="DX27" s="701"/>
      <c r="DY27" s="701"/>
      <c r="DZ27" s="701"/>
      <c r="EA27" s="701"/>
      <c r="EB27" s="701"/>
      <c r="EC27" s="702"/>
    </row>
    <row r="28" spans="2:133" ht="11.25" customHeight="1">
      <c r="B28" s="664" t="s">
        <v>552</v>
      </c>
      <c r="C28" s="665"/>
      <c r="D28" s="665"/>
      <c r="E28" s="665"/>
      <c r="F28" s="665"/>
      <c r="G28" s="665"/>
      <c r="H28" s="665"/>
      <c r="I28" s="665"/>
      <c r="J28" s="665"/>
      <c r="K28" s="665"/>
      <c r="L28" s="665"/>
      <c r="M28" s="665"/>
      <c r="N28" s="665"/>
      <c r="O28" s="665"/>
      <c r="P28" s="665"/>
      <c r="Q28" s="666"/>
      <c r="R28" s="667">
        <v>1995</v>
      </c>
      <c r="S28" s="668"/>
      <c r="T28" s="668"/>
      <c r="U28" s="668"/>
      <c r="V28" s="668"/>
      <c r="W28" s="668"/>
      <c r="X28" s="668"/>
      <c r="Y28" s="669"/>
      <c r="Z28" s="670">
        <v>0</v>
      </c>
      <c r="AA28" s="670"/>
      <c r="AB28" s="670"/>
      <c r="AC28" s="670"/>
      <c r="AD28" s="671">
        <v>1995</v>
      </c>
      <c r="AE28" s="671"/>
      <c r="AF28" s="671"/>
      <c r="AG28" s="671"/>
      <c r="AH28" s="671"/>
      <c r="AI28" s="671"/>
      <c r="AJ28" s="671"/>
      <c r="AK28" s="671"/>
      <c r="AL28" s="672">
        <v>0</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551</v>
      </c>
      <c r="CE28" s="683"/>
      <c r="CF28" s="683"/>
      <c r="CG28" s="683"/>
      <c r="CH28" s="683"/>
      <c r="CI28" s="683"/>
      <c r="CJ28" s="683"/>
      <c r="CK28" s="683"/>
      <c r="CL28" s="683"/>
      <c r="CM28" s="683"/>
      <c r="CN28" s="683"/>
      <c r="CO28" s="683"/>
      <c r="CP28" s="683"/>
      <c r="CQ28" s="684"/>
      <c r="CR28" s="667">
        <v>684898</v>
      </c>
      <c r="CS28" s="668"/>
      <c r="CT28" s="668"/>
      <c r="CU28" s="668"/>
      <c r="CV28" s="668"/>
      <c r="CW28" s="668"/>
      <c r="CX28" s="668"/>
      <c r="CY28" s="669"/>
      <c r="CZ28" s="672">
        <v>5.8</v>
      </c>
      <c r="DA28" s="701"/>
      <c r="DB28" s="701"/>
      <c r="DC28" s="708"/>
      <c r="DD28" s="676">
        <v>640883</v>
      </c>
      <c r="DE28" s="668"/>
      <c r="DF28" s="668"/>
      <c r="DG28" s="668"/>
      <c r="DH28" s="668"/>
      <c r="DI28" s="668"/>
      <c r="DJ28" s="668"/>
      <c r="DK28" s="669"/>
      <c r="DL28" s="676">
        <v>618767</v>
      </c>
      <c r="DM28" s="668"/>
      <c r="DN28" s="668"/>
      <c r="DO28" s="668"/>
      <c r="DP28" s="668"/>
      <c r="DQ28" s="668"/>
      <c r="DR28" s="668"/>
      <c r="DS28" s="668"/>
      <c r="DT28" s="668"/>
      <c r="DU28" s="668"/>
      <c r="DV28" s="669"/>
      <c r="DW28" s="672">
        <v>10</v>
      </c>
      <c r="DX28" s="701"/>
      <c r="DY28" s="701"/>
      <c r="DZ28" s="701"/>
      <c r="EA28" s="701"/>
      <c r="EB28" s="701"/>
      <c r="EC28" s="702"/>
    </row>
    <row r="29" spans="2:133" ht="11.25" customHeight="1">
      <c r="B29" s="664" t="s">
        <v>263</v>
      </c>
      <c r="C29" s="665"/>
      <c r="D29" s="665"/>
      <c r="E29" s="665"/>
      <c r="F29" s="665"/>
      <c r="G29" s="665"/>
      <c r="H29" s="665"/>
      <c r="I29" s="665"/>
      <c r="J29" s="665"/>
      <c r="K29" s="665"/>
      <c r="L29" s="665"/>
      <c r="M29" s="665"/>
      <c r="N29" s="665"/>
      <c r="O29" s="665"/>
      <c r="P29" s="665"/>
      <c r="Q29" s="666"/>
      <c r="R29" s="667">
        <v>70275</v>
      </c>
      <c r="S29" s="668"/>
      <c r="T29" s="668"/>
      <c r="U29" s="668"/>
      <c r="V29" s="668"/>
      <c r="W29" s="668"/>
      <c r="X29" s="668"/>
      <c r="Y29" s="669"/>
      <c r="Z29" s="670">
        <v>0.6</v>
      </c>
      <c r="AA29" s="670"/>
      <c r="AB29" s="670"/>
      <c r="AC29" s="670"/>
      <c r="AD29" s="671" t="s">
        <v>532</v>
      </c>
      <c r="AE29" s="671"/>
      <c r="AF29" s="671"/>
      <c r="AG29" s="671"/>
      <c r="AH29" s="671"/>
      <c r="AI29" s="671"/>
      <c r="AJ29" s="671"/>
      <c r="AK29" s="671"/>
      <c r="AL29" s="672" t="s">
        <v>532</v>
      </c>
      <c r="AM29" s="673"/>
      <c r="AN29" s="673"/>
      <c r="AO29" s="674"/>
      <c r="AP29" s="717"/>
      <c r="AQ29" s="718"/>
      <c r="AR29" s="718"/>
      <c r="AS29" s="718"/>
      <c r="AT29" s="718"/>
      <c r="AU29" s="718"/>
      <c r="AV29" s="718"/>
      <c r="AW29" s="718"/>
      <c r="AX29" s="718"/>
      <c r="AY29" s="718"/>
      <c r="AZ29" s="718"/>
      <c r="BA29" s="718"/>
      <c r="BB29" s="718"/>
      <c r="BC29" s="718"/>
      <c r="BD29" s="718"/>
      <c r="BE29" s="718"/>
      <c r="BF29" s="719"/>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0" t="s">
        <v>264</v>
      </c>
      <c r="CE29" s="711"/>
      <c r="CF29" s="682" t="s">
        <v>550</v>
      </c>
      <c r="CG29" s="683"/>
      <c r="CH29" s="683"/>
      <c r="CI29" s="683"/>
      <c r="CJ29" s="683"/>
      <c r="CK29" s="683"/>
      <c r="CL29" s="683"/>
      <c r="CM29" s="683"/>
      <c r="CN29" s="683"/>
      <c r="CO29" s="683"/>
      <c r="CP29" s="683"/>
      <c r="CQ29" s="684"/>
      <c r="CR29" s="667">
        <v>684898</v>
      </c>
      <c r="CS29" s="706"/>
      <c r="CT29" s="706"/>
      <c r="CU29" s="706"/>
      <c r="CV29" s="706"/>
      <c r="CW29" s="706"/>
      <c r="CX29" s="706"/>
      <c r="CY29" s="707"/>
      <c r="CZ29" s="672">
        <v>5.8</v>
      </c>
      <c r="DA29" s="701"/>
      <c r="DB29" s="701"/>
      <c r="DC29" s="708"/>
      <c r="DD29" s="676">
        <v>640883</v>
      </c>
      <c r="DE29" s="706"/>
      <c r="DF29" s="706"/>
      <c r="DG29" s="706"/>
      <c r="DH29" s="706"/>
      <c r="DI29" s="706"/>
      <c r="DJ29" s="706"/>
      <c r="DK29" s="707"/>
      <c r="DL29" s="676">
        <v>618767</v>
      </c>
      <c r="DM29" s="706"/>
      <c r="DN29" s="706"/>
      <c r="DO29" s="706"/>
      <c r="DP29" s="706"/>
      <c r="DQ29" s="706"/>
      <c r="DR29" s="706"/>
      <c r="DS29" s="706"/>
      <c r="DT29" s="706"/>
      <c r="DU29" s="706"/>
      <c r="DV29" s="707"/>
      <c r="DW29" s="672">
        <v>10</v>
      </c>
      <c r="DX29" s="701"/>
      <c r="DY29" s="701"/>
      <c r="DZ29" s="701"/>
      <c r="EA29" s="701"/>
      <c r="EB29" s="701"/>
      <c r="EC29" s="702"/>
    </row>
    <row r="30" spans="2:133" ht="11.25" customHeight="1">
      <c r="B30" s="664" t="s">
        <v>265</v>
      </c>
      <c r="C30" s="665"/>
      <c r="D30" s="665"/>
      <c r="E30" s="665"/>
      <c r="F30" s="665"/>
      <c r="G30" s="665"/>
      <c r="H30" s="665"/>
      <c r="I30" s="665"/>
      <c r="J30" s="665"/>
      <c r="K30" s="665"/>
      <c r="L30" s="665"/>
      <c r="M30" s="665"/>
      <c r="N30" s="665"/>
      <c r="O30" s="665"/>
      <c r="P30" s="665"/>
      <c r="Q30" s="666"/>
      <c r="R30" s="667">
        <v>115198</v>
      </c>
      <c r="S30" s="668"/>
      <c r="T30" s="668"/>
      <c r="U30" s="668"/>
      <c r="V30" s="668"/>
      <c r="W30" s="668"/>
      <c r="X30" s="668"/>
      <c r="Y30" s="669"/>
      <c r="Z30" s="670">
        <v>0.9</v>
      </c>
      <c r="AA30" s="670"/>
      <c r="AB30" s="670"/>
      <c r="AC30" s="670"/>
      <c r="AD30" s="671">
        <v>5991</v>
      </c>
      <c r="AE30" s="671"/>
      <c r="AF30" s="671"/>
      <c r="AG30" s="671"/>
      <c r="AH30" s="671"/>
      <c r="AI30" s="671"/>
      <c r="AJ30" s="671"/>
      <c r="AK30" s="671"/>
      <c r="AL30" s="672">
        <v>0.1</v>
      </c>
      <c r="AM30" s="673"/>
      <c r="AN30" s="673"/>
      <c r="AO30" s="674"/>
      <c r="AP30" s="646" t="s">
        <v>220</v>
      </c>
      <c r="AQ30" s="647"/>
      <c r="AR30" s="647"/>
      <c r="AS30" s="647"/>
      <c r="AT30" s="647"/>
      <c r="AU30" s="647"/>
      <c r="AV30" s="647"/>
      <c r="AW30" s="647"/>
      <c r="AX30" s="647"/>
      <c r="AY30" s="647"/>
      <c r="AZ30" s="647"/>
      <c r="BA30" s="647"/>
      <c r="BB30" s="647"/>
      <c r="BC30" s="647"/>
      <c r="BD30" s="647"/>
      <c r="BE30" s="647"/>
      <c r="BF30" s="648"/>
      <c r="BG30" s="646" t="s">
        <v>266</v>
      </c>
      <c r="BH30" s="720"/>
      <c r="BI30" s="720"/>
      <c r="BJ30" s="720"/>
      <c r="BK30" s="720"/>
      <c r="BL30" s="720"/>
      <c r="BM30" s="720"/>
      <c r="BN30" s="720"/>
      <c r="BO30" s="720"/>
      <c r="BP30" s="720"/>
      <c r="BQ30" s="721"/>
      <c r="BR30" s="646" t="s">
        <v>267</v>
      </c>
      <c r="BS30" s="720"/>
      <c r="BT30" s="720"/>
      <c r="BU30" s="720"/>
      <c r="BV30" s="720"/>
      <c r="BW30" s="720"/>
      <c r="BX30" s="720"/>
      <c r="BY30" s="720"/>
      <c r="BZ30" s="720"/>
      <c r="CA30" s="720"/>
      <c r="CB30" s="721"/>
      <c r="CD30" s="712"/>
      <c r="CE30" s="713"/>
      <c r="CF30" s="682" t="s">
        <v>549</v>
      </c>
      <c r="CG30" s="683"/>
      <c r="CH30" s="683"/>
      <c r="CI30" s="683"/>
      <c r="CJ30" s="683"/>
      <c r="CK30" s="683"/>
      <c r="CL30" s="683"/>
      <c r="CM30" s="683"/>
      <c r="CN30" s="683"/>
      <c r="CO30" s="683"/>
      <c r="CP30" s="683"/>
      <c r="CQ30" s="684"/>
      <c r="CR30" s="667">
        <v>658229</v>
      </c>
      <c r="CS30" s="668"/>
      <c r="CT30" s="668"/>
      <c r="CU30" s="668"/>
      <c r="CV30" s="668"/>
      <c r="CW30" s="668"/>
      <c r="CX30" s="668"/>
      <c r="CY30" s="669"/>
      <c r="CZ30" s="672">
        <v>5.6</v>
      </c>
      <c r="DA30" s="701"/>
      <c r="DB30" s="701"/>
      <c r="DC30" s="708"/>
      <c r="DD30" s="676">
        <v>616285</v>
      </c>
      <c r="DE30" s="668"/>
      <c r="DF30" s="668"/>
      <c r="DG30" s="668"/>
      <c r="DH30" s="668"/>
      <c r="DI30" s="668"/>
      <c r="DJ30" s="668"/>
      <c r="DK30" s="669"/>
      <c r="DL30" s="676">
        <v>594169</v>
      </c>
      <c r="DM30" s="668"/>
      <c r="DN30" s="668"/>
      <c r="DO30" s="668"/>
      <c r="DP30" s="668"/>
      <c r="DQ30" s="668"/>
      <c r="DR30" s="668"/>
      <c r="DS30" s="668"/>
      <c r="DT30" s="668"/>
      <c r="DU30" s="668"/>
      <c r="DV30" s="669"/>
      <c r="DW30" s="672">
        <v>9.6</v>
      </c>
      <c r="DX30" s="701"/>
      <c r="DY30" s="701"/>
      <c r="DZ30" s="701"/>
      <c r="EA30" s="701"/>
      <c r="EB30" s="701"/>
      <c r="EC30" s="702"/>
    </row>
    <row r="31" spans="2:133" ht="11.25" customHeight="1">
      <c r="B31" s="664" t="s">
        <v>268</v>
      </c>
      <c r="C31" s="665"/>
      <c r="D31" s="665"/>
      <c r="E31" s="665"/>
      <c r="F31" s="665"/>
      <c r="G31" s="665"/>
      <c r="H31" s="665"/>
      <c r="I31" s="665"/>
      <c r="J31" s="665"/>
      <c r="K31" s="665"/>
      <c r="L31" s="665"/>
      <c r="M31" s="665"/>
      <c r="N31" s="665"/>
      <c r="O31" s="665"/>
      <c r="P31" s="665"/>
      <c r="Q31" s="666"/>
      <c r="R31" s="667">
        <v>46865</v>
      </c>
      <c r="S31" s="668"/>
      <c r="T31" s="668"/>
      <c r="U31" s="668"/>
      <c r="V31" s="668"/>
      <c r="W31" s="668"/>
      <c r="X31" s="668"/>
      <c r="Y31" s="669"/>
      <c r="Z31" s="670">
        <v>0.4</v>
      </c>
      <c r="AA31" s="670"/>
      <c r="AB31" s="670"/>
      <c r="AC31" s="670"/>
      <c r="AD31" s="671" t="s">
        <v>532</v>
      </c>
      <c r="AE31" s="671"/>
      <c r="AF31" s="671"/>
      <c r="AG31" s="671"/>
      <c r="AH31" s="671"/>
      <c r="AI31" s="671"/>
      <c r="AJ31" s="671"/>
      <c r="AK31" s="671"/>
      <c r="AL31" s="672" t="s">
        <v>532</v>
      </c>
      <c r="AM31" s="673"/>
      <c r="AN31" s="673"/>
      <c r="AO31" s="674"/>
      <c r="AP31" s="724" t="s">
        <v>269</v>
      </c>
      <c r="AQ31" s="725"/>
      <c r="AR31" s="725"/>
      <c r="AS31" s="725"/>
      <c r="AT31" s="730" t="s">
        <v>270</v>
      </c>
      <c r="AU31" s="360"/>
      <c r="AV31" s="360"/>
      <c r="AW31" s="360"/>
      <c r="AX31" s="653" t="s">
        <v>188</v>
      </c>
      <c r="AY31" s="654"/>
      <c r="AZ31" s="654"/>
      <c r="BA31" s="654"/>
      <c r="BB31" s="654"/>
      <c r="BC31" s="654"/>
      <c r="BD31" s="654"/>
      <c r="BE31" s="654"/>
      <c r="BF31" s="655"/>
      <c r="BG31" s="735">
        <v>98.9</v>
      </c>
      <c r="BH31" s="722"/>
      <c r="BI31" s="722"/>
      <c r="BJ31" s="722"/>
      <c r="BK31" s="722"/>
      <c r="BL31" s="722"/>
      <c r="BM31" s="662">
        <v>93.8</v>
      </c>
      <c r="BN31" s="722"/>
      <c r="BO31" s="722"/>
      <c r="BP31" s="722"/>
      <c r="BQ31" s="723"/>
      <c r="BR31" s="735">
        <v>98.6</v>
      </c>
      <c r="BS31" s="722"/>
      <c r="BT31" s="722"/>
      <c r="BU31" s="722"/>
      <c r="BV31" s="722"/>
      <c r="BW31" s="722"/>
      <c r="BX31" s="662">
        <v>93.3</v>
      </c>
      <c r="BY31" s="722"/>
      <c r="BZ31" s="722"/>
      <c r="CA31" s="722"/>
      <c r="CB31" s="723"/>
      <c r="CD31" s="712"/>
      <c r="CE31" s="713"/>
      <c r="CF31" s="682" t="s">
        <v>548</v>
      </c>
      <c r="CG31" s="683"/>
      <c r="CH31" s="683"/>
      <c r="CI31" s="683"/>
      <c r="CJ31" s="683"/>
      <c r="CK31" s="683"/>
      <c r="CL31" s="683"/>
      <c r="CM31" s="683"/>
      <c r="CN31" s="683"/>
      <c r="CO31" s="683"/>
      <c r="CP31" s="683"/>
      <c r="CQ31" s="684"/>
      <c r="CR31" s="667">
        <v>26669</v>
      </c>
      <c r="CS31" s="706"/>
      <c r="CT31" s="706"/>
      <c r="CU31" s="706"/>
      <c r="CV31" s="706"/>
      <c r="CW31" s="706"/>
      <c r="CX31" s="706"/>
      <c r="CY31" s="707"/>
      <c r="CZ31" s="672">
        <v>0.2</v>
      </c>
      <c r="DA31" s="701"/>
      <c r="DB31" s="701"/>
      <c r="DC31" s="708"/>
      <c r="DD31" s="676">
        <v>24598</v>
      </c>
      <c r="DE31" s="706"/>
      <c r="DF31" s="706"/>
      <c r="DG31" s="706"/>
      <c r="DH31" s="706"/>
      <c r="DI31" s="706"/>
      <c r="DJ31" s="706"/>
      <c r="DK31" s="707"/>
      <c r="DL31" s="676">
        <v>24598</v>
      </c>
      <c r="DM31" s="706"/>
      <c r="DN31" s="706"/>
      <c r="DO31" s="706"/>
      <c r="DP31" s="706"/>
      <c r="DQ31" s="706"/>
      <c r="DR31" s="706"/>
      <c r="DS31" s="706"/>
      <c r="DT31" s="706"/>
      <c r="DU31" s="706"/>
      <c r="DV31" s="707"/>
      <c r="DW31" s="672">
        <v>0.4</v>
      </c>
      <c r="DX31" s="701"/>
      <c r="DY31" s="701"/>
      <c r="DZ31" s="701"/>
      <c r="EA31" s="701"/>
      <c r="EB31" s="701"/>
      <c r="EC31" s="702"/>
    </row>
    <row r="32" spans="2:133" ht="11.25" customHeight="1">
      <c r="B32" s="664" t="s">
        <v>271</v>
      </c>
      <c r="C32" s="665"/>
      <c r="D32" s="665"/>
      <c r="E32" s="665"/>
      <c r="F32" s="665"/>
      <c r="G32" s="665"/>
      <c r="H32" s="665"/>
      <c r="I32" s="665"/>
      <c r="J32" s="665"/>
      <c r="K32" s="665"/>
      <c r="L32" s="665"/>
      <c r="M32" s="665"/>
      <c r="N32" s="665"/>
      <c r="O32" s="665"/>
      <c r="P32" s="665"/>
      <c r="Q32" s="666"/>
      <c r="R32" s="667">
        <v>2526152</v>
      </c>
      <c r="S32" s="668"/>
      <c r="T32" s="668"/>
      <c r="U32" s="668"/>
      <c r="V32" s="668"/>
      <c r="W32" s="668"/>
      <c r="X32" s="668"/>
      <c r="Y32" s="669"/>
      <c r="Z32" s="670">
        <v>20.6</v>
      </c>
      <c r="AA32" s="670"/>
      <c r="AB32" s="670"/>
      <c r="AC32" s="670"/>
      <c r="AD32" s="671" t="s">
        <v>532</v>
      </c>
      <c r="AE32" s="671"/>
      <c r="AF32" s="671"/>
      <c r="AG32" s="671"/>
      <c r="AH32" s="671"/>
      <c r="AI32" s="671"/>
      <c r="AJ32" s="671"/>
      <c r="AK32" s="671"/>
      <c r="AL32" s="672" t="s">
        <v>532</v>
      </c>
      <c r="AM32" s="673"/>
      <c r="AN32" s="673"/>
      <c r="AO32" s="674"/>
      <c r="AP32" s="726"/>
      <c r="AQ32" s="727"/>
      <c r="AR32" s="727"/>
      <c r="AS32" s="727"/>
      <c r="AT32" s="731"/>
      <c r="AU32" s="361" t="s">
        <v>547</v>
      </c>
      <c r="AV32" s="361"/>
      <c r="AW32" s="361"/>
      <c r="AX32" s="664" t="s">
        <v>272</v>
      </c>
      <c r="AY32" s="665"/>
      <c r="AZ32" s="665"/>
      <c r="BA32" s="665"/>
      <c r="BB32" s="665"/>
      <c r="BC32" s="665"/>
      <c r="BD32" s="665"/>
      <c r="BE32" s="665"/>
      <c r="BF32" s="666"/>
      <c r="BG32" s="736">
        <v>98.8</v>
      </c>
      <c r="BH32" s="706"/>
      <c r="BI32" s="706"/>
      <c r="BJ32" s="706"/>
      <c r="BK32" s="706"/>
      <c r="BL32" s="706"/>
      <c r="BM32" s="673">
        <v>95.1</v>
      </c>
      <c r="BN32" s="733"/>
      <c r="BO32" s="733"/>
      <c r="BP32" s="733"/>
      <c r="BQ32" s="734"/>
      <c r="BR32" s="736">
        <v>98.9</v>
      </c>
      <c r="BS32" s="706"/>
      <c r="BT32" s="706"/>
      <c r="BU32" s="706"/>
      <c r="BV32" s="706"/>
      <c r="BW32" s="706"/>
      <c r="BX32" s="673">
        <v>94.7</v>
      </c>
      <c r="BY32" s="733"/>
      <c r="BZ32" s="733"/>
      <c r="CA32" s="733"/>
      <c r="CB32" s="734"/>
      <c r="CD32" s="714"/>
      <c r="CE32" s="715"/>
      <c r="CF32" s="682" t="s">
        <v>546</v>
      </c>
      <c r="CG32" s="683"/>
      <c r="CH32" s="683"/>
      <c r="CI32" s="683"/>
      <c r="CJ32" s="683"/>
      <c r="CK32" s="683"/>
      <c r="CL32" s="683"/>
      <c r="CM32" s="683"/>
      <c r="CN32" s="683"/>
      <c r="CO32" s="683"/>
      <c r="CP32" s="683"/>
      <c r="CQ32" s="684"/>
      <c r="CR32" s="667" t="s">
        <v>532</v>
      </c>
      <c r="CS32" s="668"/>
      <c r="CT32" s="668"/>
      <c r="CU32" s="668"/>
      <c r="CV32" s="668"/>
      <c r="CW32" s="668"/>
      <c r="CX32" s="668"/>
      <c r="CY32" s="669"/>
      <c r="CZ32" s="672" t="s">
        <v>532</v>
      </c>
      <c r="DA32" s="701"/>
      <c r="DB32" s="701"/>
      <c r="DC32" s="708"/>
      <c r="DD32" s="676" t="s">
        <v>532</v>
      </c>
      <c r="DE32" s="668"/>
      <c r="DF32" s="668"/>
      <c r="DG32" s="668"/>
      <c r="DH32" s="668"/>
      <c r="DI32" s="668"/>
      <c r="DJ32" s="668"/>
      <c r="DK32" s="669"/>
      <c r="DL32" s="676" t="s">
        <v>532</v>
      </c>
      <c r="DM32" s="668"/>
      <c r="DN32" s="668"/>
      <c r="DO32" s="668"/>
      <c r="DP32" s="668"/>
      <c r="DQ32" s="668"/>
      <c r="DR32" s="668"/>
      <c r="DS32" s="668"/>
      <c r="DT32" s="668"/>
      <c r="DU32" s="668"/>
      <c r="DV32" s="669"/>
      <c r="DW32" s="672" t="s">
        <v>532</v>
      </c>
      <c r="DX32" s="701"/>
      <c r="DY32" s="701"/>
      <c r="DZ32" s="701"/>
      <c r="EA32" s="701"/>
      <c r="EB32" s="701"/>
      <c r="EC32" s="702"/>
    </row>
    <row r="33" spans="2:133" ht="11.25" customHeight="1">
      <c r="B33" s="703" t="s">
        <v>273</v>
      </c>
      <c r="C33" s="704"/>
      <c r="D33" s="704"/>
      <c r="E33" s="704"/>
      <c r="F33" s="704"/>
      <c r="G33" s="704"/>
      <c r="H33" s="704"/>
      <c r="I33" s="704"/>
      <c r="J33" s="704"/>
      <c r="K33" s="704"/>
      <c r="L33" s="704"/>
      <c r="M33" s="704"/>
      <c r="N33" s="704"/>
      <c r="O33" s="704"/>
      <c r="P33" s="704"/>
      <c r="Q33" s="705"/>
      <c r="R33" s="667" t="s">
        <v>532</v>
      </c>
      <c r="S33" s="668"/>
      <c r="T33" s="668"/>
      <c r="U33" s="668"/>
      <c r="V33" s="668"/>
      <c r="W33" s="668"/>
      <c r="X33" s="668"/>
      <c r="Y33" s="669"/>
      <c r="Z33" s="670" t="s">
        <v>532</v>
      </c>
      <c r="AA33" s="670"/>
      <c r="AB33" s="670"/>
      <c r="AC33" s="670"/>
      <c r="AD33" s="671" t="s">
        <v>532</v>
      </c>
      <c r="AE33" s="671"/>
      <c r="AF33" s="671"/>
      <c r="AG33" s="671"/>
      <c r="AH33" s="671"/>
      <c r="AI33" s="671"/>
      <c r="AJ33" s="671"/>
      <c r="AK33" s="671"/>
      <c r="AL33" s="672" t="s">
        <v>532</v>
      </c>
      <c r="AM33" s="673"/>
      <c r="AN33" s="673"/>
      <c r="AO33" s="674"/>
      <c r="AP33" s="728"/>
      <c r="AQ33" s="729"/>
      <c r="AR33" s="729"/>
      <c r="AS33" s="729"/>
      <c r="AT33" s="732"/>
      <c r="AU33" s="362"/>
      <c r="AV33" s="362"/>
      <c r="AW33" s="362"/>
      <c r="AX33" s="717" t="s">
        <v>274</v>
      </c>
      <c r="AY33" s="718"/>
      <c r="AZ33" s="718"/>
      <c r="BA33" s="718"/>
      <c r="BB33" s="718"/>
      <c r="BC33" s="718"/>
      <c r="BD33" s="718"/>
      <c r="BE33" s="718"/>
      <c r="BF33" s="719"/>
      <c r="BG33" s="737">
        <v>98.7</v>
      </c>
      <c r="BH33" s="738"/>
      <c r="BI33" s="738"/>
      <c r="BJ33" s="738"/>
      <c r="BK33" s="738"/>
      <c r="BL33" s="738"/>
      <c r="BM33" s="739">
        <v>92.1</v>
      </c>
      <c r="BN33" s="738"/>
      <c r="BO33" s="738"/>
      <c r="BP33" s="738"/>
      <c r="BQ33" s="740"/>
      <c r="BR33" s="737">
        <v>98</v>
      </c>
      <c r="BS33" s="738"/>
      <c r="BT33" s="738"/>
      <c r="BU33" s="738"/>
      <c r="BV33" s="738"/>
      <c r="BW33" s="738"/>
      <c r="BX33" s="739">
        <v>91.5</v>
      </c>
      <c r="BY33" s="738"/>
      <c r="BZ33" s="738"/>
      <c r="CA33" s="738"/>
      <c r="CB33" s="740"/>
      <c r="CD33" s="682" t="s">
        <v>275</v>
      </c>
      <c r="CE33" s="683"/>
      <c r="CF33" s="683"/>
      <c r="CG33" s="683"/>
      <c r="CH33" s="683"/>
      <c r="CI33" s="683"/>
      <c r="CJ33" s="683"/>
      <c r="CK33" s="683"/>
      <c r="CL33" s="683"/>
      <c r="CM33" s="683"/>
      <c r="CN33" s="683"/>
      <c r="CO33" s="683"/>
      <c r="CP33" s="683"/>
      <c r="CQ33" s="684"/>
      <c r="CR33" s="667">
        <v>6314199</v>
      </c>
      <c r="CS33" s="706"/>
      <c r="CT33" s="706"/>
      <c r="CU33" s="706"/>
      <c r="CV33" s="706"/>
      <c r="CW33" s="706"/>
      <c r="CX33" s="706"/>
      <c r="CY33" s="707"/>
      <c r="CZ33" s="672">
        <v>53.8</v>
      </c>
      <c r="DA33" s="701"/>
      <c r="DB33" s="701"/>
      <c r="DC33" s="708"/>
      <c r="DD33" s="676">
        <v>4126860</v>
      </c>
      <c r="DE33" s="706"/>
      <c r="DF33" s="706"/>
      <c r="DG33" s="706"/>
      <c r="DH33" s="706"/>
      <c r="DI33" s="706"/>
      <c r="DJ33" s="706"/>
      <c r="DK33" s="707"/>
      <c r="DL33" s="676">
        <v>2790408</v>
      </c>
      <c r="DM33" s="706"/>
      <c r="DN33" s="706"/>
      <c r="DO33" s="706"/>
      <c r="DP33" s="706"/>
      <c r="DQ33" s="706"/>
      <c r="DR33" s="706"/>
      <c r="DS33" s="706"/>
      <c r="DT33" s="706"/>
      <c r="DU33" s="706"/>
      <c r="DV33" s="707"/>
      <c r="DW33" s="672">
        <v>45.1</v>
      </c>
      <c r="DX33" s="701"/>
      <c r="DY33" s="701"/>
      <c r="DZ33" s="701"/>
      <c r="EA33" s="701"/>
      <c r="EB33" s="701"/>
      <c r="EC33" s="702"/>
    </row>
    <row r="34" spans="2:133" ht="11.25" customHeight="1">
      <c r="B34" s="664" t="s">
        <v>276</v>
      </c>
      <c r="C34" s="665"/>
      <c r="D34" s="665"/>
      <c r="E34" s="665"/>
      <c r="F34" s="665"/>
      <c r="G34" s="665"/>
      <c r="H34" s="665"/>
      <c r="I34" s="665"/>
      <c r="J34" s="665"/>
      <c r="K34" s="665"/>
      <c r="L34" s="665"/>
      <c r="M34" s="665"/>
      <c r="N34" s="665"/>
      <c r="O34" s="665"/>
      <c r="P34" s="665"/>
      <c r="Q34" s="666"/>
      <c r="R34" s="667">
        <v>674097</v>
      </c>
      <c r="S34" s="668"/>
      <c r="T34" s="668"/>
      <c r="U34" s="668"/>
      <c r="V34" s="668"/>
      <c r="W34" s="668"/>
      <c r="X34" s="668"/>
      <c r="Y34" s="669"/>
      <c r="Z34" s="670">
        <v>5.5</v>
      </c>
      <c r="AA34" s="670"/>
      <c r="AB34" s="670"/>
      <c r="AC34" s="670"/>
      <c r="AD34" s="671" t="s">
        <v>532</v>
      </c>
      <c r="AE34" s="671"/>
      <c r="AF34" s="671"/>
      <c r="AG34" s="671"/>
      <c r="AH34" s="671"/>
      <c r="AI34" s="671"/>
      <c r="AJ34" s="671"/>
      <c r="AK34" s="671"/>
      <c r="AL34" s="672" t="s">
        <v>532</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2" t="s">
        <v>545</v>
      </c>
      <c r="CE34" s="683"/>
      <c r="CF34" s="683"/>
      <c r="CG34" s="683"/>
      <c r="CH34" s="683"/>
      <c r="CI34" s="683"/>
      <c r="CJ34" s="683"/>
      <c r="CK34" s="683"/>
      <c r="CL34" s="683"/>
      <c r="CM34" s="683"/>
      <c r="CN34" s="683"/>
      <c r="CO34" s="683"/>
      <c r="CP34" s="683"/>
      <c r="CQ34" s="684"/>
      <c r="CR34" s="667">
        <v>1679485</v>
      </c>
      <c r="CS34" s="668"/>
      <c r="CT34" s="668"/>
      <c r="CU34" s="668"/>
      <c r="CV34" s="668"/>
      <c r="CW34" s="668"/>
      <c r="CX34" s="668"/>
      <c r="CY34" s="669"/>
      <c r="CZ34" s="672">
        <v>14.3</v>
      </c>
      <c r="DA34" s="701"/>
      <c r="DB34" s="701"/>
      <c r="DC34" s="708"/>
      <c r="DD34" s="676">
        <v>881492</v>
      </c>
      <c r="DE34" s="668"/>
      <c r="DF34" s="668"/>
      <c r="DG34" s="668"/>
      <c r="DH34" s="668"/>
      <c r="DI34" s="668"/>
      <c r="DJ34" s="668"/>
      <c r="DK34" s="669"/>
      <c r="DL34" s="676">
        <v>513498</v>
      </c>
      <c r="DM34" s="668"/>
      <c r="DN34" s="668"/>
      <c r="DO34" s="668"/>
      <c r="DP34" s="668"/>
      <c r="DQ34" s="668"/>
      <c r="DR34" s="668"/>
      <c r="DS34" s="668"/>
      <c r="DT34" s="668"/>
      <c r="DU34" s="668"/>
      <c r="DV34" s="669"/>
      <c r="DW34" s="672">
        <v>8.3000000000000007</v>
      </c>
      <c r="DX34" s="701"/>
      <c r="DY34" s="701"/>
      <c r="DZ34" s="701"/>
      <c r="EA34" s="701"/>
      <c r="EB34" s="701"/>
      <c r="EC34" s="702"/>
    </row>
    <row r="35" spans="2:133" ht="11.25" customHeight="1">
      <c r="B35" s="664" t="s">
        <v>277</v>
      </c>
      <c r="C35" s="665"/>
      <c r="D35" s="665"/>
      <c r="E35" s="665"/>
      <c r="F35" s="665"/>
      <c r="G35" s="665"/>
      <c r="H35" s="665"/>
      <c r="I35" s="665"/>
      <c r="J35" s="665"/>
      <c r="K35" s="665"/>
      <c r="L35" s="665"/>
      <c r="M35" s="665"/>
      <c r="N35" s="665"/>
      <c r="O35" s="665"/>
      <c r="P35" s="665"/>
      <c r="Q35" s="666"/>
      <c r="R35" s="667">
        <v>31138</v>
      </c>
      <c r="S35" s="668"/>
      <c r="T35" s="668"/>
      <c r="U35" s="668"/>
      <c r="V35" s="668"/>
      <c r="W35" s="668"/>
      <c r="X35" s="668"/>
      <c r="Y35" s="669"/>
      <c r="Z35" s="670">
        <v>0.3</v>
      </c>
      <c r="AA35" s="670"/>
      <c r="AB35" s="670"/>
      <c r="AC35" s="670"/>
      <c r="AD35" s="671">
        <v>669</v>
      </c>
      <c r="AE35" s="671"/>
      <c r="AF35" s="671"/>
      <c r="AG35" s="671"/>
      <c r="AH35" s="671"/>
      <c r="AI35" s="671"/>
      <c r="AJ35" s="671"/>
      <c r="AK35" s="671"/>
      <c r="AL35" s="672">
        <v>0</v>
      </c>
      <c r="AM35" s="673"/>
      <c r="AN35" s="673"/>
      <c r="AO35" s="674"/>
      <c r="AP35" s="218"/>
      <c r="AQ35" s="646" t="s">
        <v>278</v>
      </c>
      <c r="AR35" s="647"/>
      <c r="AS35" s="647"/>
      <c r="AT35" s="647"/>
      <c r="AU35" s="647"/>
      <c r="AV35" s="647"/>
      <c r="AW35" s="647"/>
      <c r="AX35" s="647"/>
      <c r="AY35" s="647"/>
      <c r="AZ35" s="647"/>
      <c r="BA35" s="647"/>
      <c r="BB35" s="647"/>
      <c r="BC35" s="647"/>
      <c r="BD35" s="647"/>
      <c r="BE35" s="647"/>
      <c r="BF35" s="648"/>
      <c r="BG35" s="646" t="s">
        <v>279</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544</v>
      </c>
      <c r="CE35" s="683"/>
      <c r="CF35" s="683"/>
      <c r="CG35" s="683"/>
      <c r="CH35" s="683"/>
      <c r="CI35" s="683"/>
      <c r="CJ35" s="683"/>
      <c r="CK35" s="683"/>
      <c r="CL35" s="683"/>
      <c r="CM35" s="683"/>
      <c r="CN35" s="683"/>
      <c r="CO35" s="683"/>
      <c r="CP35" s="683"/>
      <c r="CQ35" s="684"/>
      <c r="CR35" s="667">
        <v>357181</v>
      </c>
      <c r="CS35" s="706"/>
      <c r="CT35" s="706"/>
      <c r="CU35" s="706"/>
      <c r="CV35" s="706"/>
      <c r="CW35" s="706"/>
      <c r="CX35" s="706"/>
      <c r="CY35" s="707"/>
      <c r="CZ35" s="672">
        <v>3</v>
      </c>
      <c r="DA35" s="701"/>
      <c r="DB35" s="701"/>
      <c r="DC35" s="708"/>
      <c r="DD35" s="676">
        <v>242875</v>
      </c>
      <c r="DE35" s="706"/>
      <c r="DF35" s="706"/>
      <c r="DG35" s="706"/>
      <c r="DH35" s="706"/>
      <c r="DI35" s="706"/>
      <c r="DJ35" s="706"/>
      <c r="DK35" s="707"/>
      <c r="DL35" s="676">
        <v>242875</v>
      </c>
      <c r="DM35" s="706"/>
      <c r="DN35" s="706"/>
      <c r="DO35" s="706"/>
      <c r="DP35" s="706"/>
      <c r="DQ35" s="706"/>
      <c r="DR35" s="706"/>
      <c r="DS35" s="706"/>
      <c r="DT35" s="706"/>
      <c r="DU35" s="706"/>
      <c r="DV35" s="707"/>
      <c r="DW35" s="672">
        <v>3.9</v>
      </c>
      <c r="DX35" s="701"/>
      <c r="DY35" s="701"/>
      <c r="DZ35" s="701"/>
      <c r="EA35" s="701"/>
      <c r="EB35" s="701"/>
      <c r="EC35" s="702"/>
    </row>
    <row r="36" spans="2:133" ht="11.25" customHeight="1">
      <c r="B36" s="664" t="s">
        <v>280</v>
      </c>
      <c r="C36" s="665"/>
      <c r="D36" s="665"/>
      <c r="E36" s="665"/>
      <c r="F36" s="665"/>
      <c r="G36" s="665"/>
      <c r="H36" s="665"/>
      <c r="I36" s="665"/>
      <c r="J36" s="665"/>
      <c r="K36" s="665"/>
      <c r="L36" s="665"/>
      <c r="M36" s="665"/>
      <c r="N36" s="665"/>
      <c r="O36" s="665"/>
      <c r="P36" s="665"/>
      <c r="Q36" s="666"/>
      <c r="R36" s="667">
        <v>789280</v>
      </c>
      <c r="S36" s="668"/>
      <c r="T36" s="668"/>
      <c r="U36" s="668"/>
      <c r="V36" s="668"/>
      <c r="W36" s="668"/>
      <c r="X36" s="668"/>
      <c r="Y36" s="669"/>
      <c r="Z36" s="670">
        <v>6.5</v>
      </c>
      <c r="AA36" s="670"/>
      <c r="AB36" s="670"/>
      <c r="AC36" s="670"/>
      <c r="AD36" s="671" t="s">
        <v>532</v>
      </c>
      <c r="AE36" s="671"/>
      <c r="AF36" s="671"/>
      <c r="AG36" s="671"/>
      <c r="AH36" s="671"/>
      <c r="AI36" s="671"/>
      <c r="AJ36" s="671"/>
      <c r="AK36" s="671"/>
      <c r="AL36" s="672" t="s">
        <v>532</v>
      </c>
      <c r="AM36" s="673"/>
      <c r="AN36" s="673"/>
      <c r="AO36" s="674"/>
      <c r="AP36" s="218"/>
      <c r="AQ36" s="741" t="s">
        <v>543</v>
      </c>
      <c r="AR36" s="742"/>
      <c r="AS36" s="742"/>
      <c r="AT36" s="742"/>
      <c r="AU36" s="742"/>
      <c r="AV36" s="742"/>
      <c r="AW36" s="742"/>
      <c r="AX36" s="742"/>
      <c r="AY36" s="743"/>
      <c r="AZ36" s="656">
        <v>1521276</v>
      </c>
      <c r="BA36" s="657"/>
      <c r="BB36" s="657"/>
      <c r="BC36" s="657"/>
      <c r="BD36" s="657"/>
      <c r="BE36" s="657"/>
      <c r="BF36" s="744"/>
      <c r="BG36" s="678" t="s">
        <v>281</v>
      </c>
      <c r="BH36" s="679"/>
      <c r="BI36" s="679"/>
      <c r="BJ36" s="679"/>
      <c r="BK36" s="679"/>
      <c r="BL36" s="679"/>
      <c r="BM36" s="679"/>
      <c r="BN36" s="679"/>
      <c r="BO36" s="679"/>
      <c r="BP36" s="679"/>
      <c r="BQ36" s="679"/>
      <c r="BR36" s="679"/>
      <c r="BS36" s="679"/>
      <c r="BT36" s="679"/>
      <c r="BU36" s="680"/>
      <c r="BV36" s="656">
        <v>9998</v>
      </c>
      <c r="BW36" s="657"/>
      <c r="BX36" s="657"/>
      <c r="BY36" s="657"/>
      <c r="BZ36" s="657"/>
      <c r="CA36" s="657"/>
      <c r="CB36" s="744"/>
      <c r="CD36" s="682" t="s">
        <v>282</v>
      </c>
      <c r="CE36" s="683"/>
      <c r="CF36" s="683"/>
      <c r="CG36" s="683"/>
      <c r="CH36" s="683"/>
      <c r="CI36" s="683"/>
      <c r="CJ36" s="683"/>
      <c r="CK36" s="683"/>
      <c r="CL36" s="683"/>
      <c r="CM36" s="683"/>
      <c r="CN36" s="683"/>
      <c r="CO36" s="683"/>
      <c r="CP36" s="683"/>
      <c r="CQ36" s="684"/>
      <c r="CR36" s="667">
        <v>1593829</v>
      </c>
      <c r="CS36" s="668"/>
      <c r="CT36" s="668"/>
      <c r="CU36" s="668"/>
      <c r="CV36" s="668"/>
      <c r="CW36" s="668"/>
      <c r="CX36" s="668"/>
      <c r="CY36" s="669"/>
      <c r="CZ36" s="672">
        <v>13.6</v>
      </c>
      <c r="DA36" s="701"/>
      <c r="DB36" s="701"/>
      <c r="DC36" s="708"/>
      <c r="DD36" s="676">
        <v>1330348</v>
      </c>
      <c r="DE36" s="668"/>
      <c r="DF36" s="668"/>
      <c r="DG36" s="668"/>
      <c r="DH36" s="668"/>
      <c r="DI36" s="668"/>
      <c r="DJ36" s="668"/>
      <c r="DK36" s="669"/>
      <c r="DL36" s="676">
        <v>879964</v>
      </c>
      <c r="DM36" s="668"/>
      <c r="DN36" s="668"/>
      <c r="DO36" s="668"/>
      <c r="DP36" s="668"/>
      <c r="DQ36" s="668"/>
      <c r="DR36" s="668"/>
      <c r="DS36" s="668"/>
      <c r="DT36" s="668"/>
      <c r="DU36" s="668"/>
      <c r="DV36" s="669"/>
      <c r="DW36" s="672">
        <v>14.2</v>
      </c>
      <c r="DX36" s="701"/>
      <c r="DY36" s="701"/>
      <c r="DZ36" s="701"/>
      <c r="EA36" s="701"/>
      <c r="EB36" s="701"/>
      <c r="EC36" s="702"/>
    </row>
    <row r="37" spans="2:133" ht="11.25" customHeight="1">
      <c r="B37" s="664" t="s">
        <v>283</v>
      </c>
      <c r="C37" s="665"/>
      <c r="D37" s="665"/>
      <c r="E37" s="665"/>
      <c r="F37" s="665"/>
      <c r="G37" s="665"/>
      <c r="H37" s="665"/>
      <c r="I37" s="665"/>
      <c r="J37" s="665"/>
      <c r="K37" s="665"/>
      <c r="L37" s="665"/>
      <c r="M37" s="665"/>
      <c r="N37" s="665"/>
      <c r="O37" s="665"/>
      <c r="P37" s="665"/>
      <c r="Q37" s="666"/>
      <c r="R37" s="667">
        <v>581894</v>
      </c>
      <c r="S37" s="668"/>
      <c r="T37" s="668"/>
      <c r="U37" s="668"/>
      <c r="V37" s="668"/>
      <c r="W37" s="668"/>
      <c r="X37" s="668"/>
      <c r="Y37" s="669"/>
      <c r="Z37" s="670">
        <v>4.8</v>
      </c>
      <c r="AA37" s="670"/>
      <c r="AB37" s="670"/>
      <c r="AC37" s="670"/>
      <c r="AD37" s="671" t="s">
        <v>532</v>
      </c>
      <c r="AE37" s="671"/>
      <c r="AF37" s="671"/>
      <c r="AG37" s="671"/>
      <c r="AH37" s="671"/>
      <c r="AI37" s="671"/>
      <c r="AJ37" s="671"/>
      <c r="AK37" s="671"/>
      <c r="AL37" s="672" t="s">
        <v>532</v>
      </c>
      <c r="AM37" s="673"/>
      <c r="AN37" s="673"/>
      <c r="AO37" s="674"/>
      <c r="AQ37" s="745" t="s">
        <v>542</v>
      </c>
      <c r="AR37" s="746"/>
      <c r="AS37" s="746"/>
      <c r="AT37" s="746"/>
      <c r="AU37" s="746"/>
      <c r="AV37" s="746"/>
      <c r="AW37" s="746"/>
      <c r="AX37" s="746"/>
      <c r="AY37" s="747"/>
      <c r="AZ37" s="667">
        <v>412159</v>
      </c>
      <c r="BA37" s="668"/>
      <c r="BB37" s="668"/>
      <c r="BC37" s="668"/>
      <c r="BD37" s="706"/>
      <c r="BE37" s="706"/>
      <c r="BF37" s="734"/>
      <c r="BG37" s="682" t="s">
        <v>284</v>
      </c>
      <c r="BH37" s="683"/>
      <c r="BI37" s="683"/>
      <c r="BJ37" s="683"/>
      <c r="BK37" s="683"/>
      <c r="BL37" s="683"/>
      <c r="BM37" s="683"/>
      <c r="BN37" s="683"/>
      <c r="BO37" s="683"/>
      <c r="BP37" s="683"/>
      <c r="BQ37" s="683"/>
      <c r="BR37" s="683"/>
      <c r="BS37" s="683"/>
      <c r="BT37" s="683"/>
      <c r="BU37" s="684"/>
      <c r="BV37" s="667">
        <v>9998</v>
      </c>
      <c r="BW37" s="668"/>
      <c r="BX37" s="668"/>
      <c r="BY37" s="668"/>
      <c r="BZ37" s="668"/>
      <c r="CA37" s="668"/>
      <c r="CB37" s="677"/>
      <c r="CD37" s="682" t="s">
        <v>541</v>
      </c>
      <c r="CE37" s="683"/>
      <c r="CF37" s="683"/>
      <c r="CG37" s="683"/>
      <c r="CH37" s="683"/>
      <c r="CI37" s="683"/>
      <c r="CJ37" s="683"/>
      <c r="CK37" s="683"/>
      <c r="CL37" s="683"/>
      <c r="CM37" s="683"/>
      <c r="CN37" s="683"/>
      <c r="CO37" s="683"/>
      <c r="CP37" s="683"/>
      <c r="CQ37" s="684"/>
      <c r="CR37" s="667">
        <v>692238</v>
      </c>
      <c r="CS37" s="706"/>
      <c r="CT37" s="706"/>
      <c r="CU37" s="706"/>
      <c r="CV37" s="706"/>
      <c r="CW37" s="706"/>
      <c r="CX37" s="706"/>
      <c r="CY37" s="707"/>
      <c r="CZ37" s="672">
        <v>5.9</v>
      </c>
      <c r="DA37" s="701"/>
      <c r="DB37" s="701"/>
      <c r="DC37" s="708"/>
      <c r="DD37" s="676">
        <v>656040</v>
      </c>
      <c r="DE37" s="706"/>
      <c r="DF37" s="706"/>
      <c r="DG37" s="706"/>
      <c r="DH37" s="706"/>
      <c r="DI37" s="706"/>
      <c r="DJ37" s="706"/>
      <c r="DK37" s="707"/>
      <c r="DL37" s="676">
        <v>645497</v>
      </c>
      <c r="DM37" s="706"/>
      <c r="DN37" s="706"/>
      <c r="DO37" s="706"/>
      <c r="DP37" s="706"/>
      <c r="DQ37" s="706"/>
      <c r="DR37" s="706"/>
      <c r="DS37" s="706"/>
      <c r="DT37" s="706"/>
      <c r="DU37" s="706"/>
      <c r="DV37" s="707"/>
      <c r="DW37" s="672">
        <v>10.4</v>
      </c>
      <c r="DX37" s="701"/>
      <c r="DY37" s="701"/>
      <c r="DZ37" s="701"/>
      <c r="EA37" s="701"/>
      <c r="EB37" s="701"/>
      <c r="EC37" s="702"/>
    </row>
    <row r="38" spans="2:133" ht="11.25" customHeight="1">
      <c r="B38" s="664" t="s">
        <v>285</v>
      </c>
      <c r="C38" s="665"/>
      <c r="D38" s="665"/>
      <c r="E38" s="665"/>
      <c r="F38" s="665"/>
      <c r="G38" s="665"/>
      <c r="H38" s="665"/>
      <c r="I38" s="665"/>
      <c r="J38" s="665"/>
      <c r="K38" s="665"/>
      <c r="L38" s="665"/>
      <c r="M38" s="665"/>
      <c r="N38" s="665"/>
      <c r="O38" s="665"/>
      <c r="P38" s="665"/>
      <c r="Q38" s="666"/>
      <c r="R38" s="667">
        <v>296470</v>
      </c>
      <c r="S38" s="668"/>
      <c r="T38" s="668"/>
      <c r="U38" s="668"/>
      <c r="V38" s="668"/>
      <c r="W38" s="668"/>
      <c r="X38" s="668"/>
      <c r="Y38" s="669"/>
      <c r="Z38" s="670">
        <v>2.4</v>
      </c>
      <c r="AA38" s="670"/>
      <c r="AB38" s="670"/>
      <c r="AC38" s="670"/>
      <c r="AD38" s="671" t="s">
        <v>532</v>
      </c>
      <c r="AE38" s="671"/>
      <c r="AF38" s="671"/>
      <c r="AG38" s="671"/>
      <c r="AH38" s="671"/>
      <c r="AI38" s="671"/>
      <c r="AJ38" s="671"/>
      <c r="AK38" s="671"/>
      <c r="AL38" s="672" t="s">
        <v>532</v>
      </c>
      <c r="AM38" s="673"/>
      <c r="AN38" s="673"/>
      <c r="AO38" s="674"/>
      <c r="AQ38" s="745" t="s">
        <v>540</v>
      </c>
      <c r="AR38" s="746"/>
      <c r="AS38" s="746"/>
      <c r="AT38" s="746"/>
      <c r="AU38" s="746"/>
      <c r="AV38" s="746"/>
      <c r="AW38" s="746"/>
      <c r="AX38" s="746"/>
      <c r="AY38" s="747"/>
      <c r="AZ38" s="667">
        <v>83417</v>
      </c>
      <c r="BA38" s="668"/>
      <c r="BB38" s="668"/>
      <c r="BC38" s="668"/>
      <c r="BD38" s="706"/>
      <c r="BE38" s="706"/>
      <c r="BF38" s="734"/>
      <c r="BG38" s="682" t="s">
        <v>286</v>
      </c>
      <c r="BH38" s="683"/>
      <c r="BI38" s="683"/>
      <c r="BJ38" s="683"/>
      <c r="BK38" s="683"/>
      <c r="BL38" s="683"/>
      <c r="BM38" s="683"/>
      <c r="BN38" s="683"/>
      <c r="BO38" s="683"/>
      <c r="BP38" s="683"/>
      <c r="BQ38" s="683"/>
      <c r="BR38" s="683"/>
      <c r="BS38" s="683"/>
      <c r="BT38" s="683"/>
      <c r="BU38" s="684"/>
      <c r="BV38" s="667">
        <v>2764</v>
      </c>
      <c r="BW38" s="668"/>
      <c r="BX38" s="668"/>
      <c r="BY38" s="668"/>
      <c r="BZ38" s="668"/>
      <c r="CA38" s="668"/>
      <c r="CB38" s="677"/>
      <c r="CD38" s="682" t="s">
        <v>539</v>
      </c>
      <c r="CE38" s="683"/>
      <c r="CF38" s="683"/>
      <c r="CG38" s="683"/>
      <c r="CH38" s="683"/>
      <c r="CI38" s="683"/>
      <c r="CJ38" s="683"/>
      <c r="CK38" s="683"/>
      <c r="CL38" s="683"/>
      <c r="CM38" s="683"/>
      <c r="CN38" s="683"/>
      <c r="CO38" s="683"/>
      <c r="CP38" s="683"/>
      <c r="CQ38" s="684"/>
      <c r="CR38" s="667">
        <v>1437859</v>
      </c>
      <c r="CS38" s="668"/>
      <c r="CT38" s="668"/>
      <c r="CU38" s="668"/>
      <c r="CV38" s="668"/>
      <c r="CW38" s="668"/>
      <c r="CX38" s="668"/>
      <c r="CY38" s="669"/>
      <c r="CZ38" s="672">
        <v>12.3</v>
      </c>
      <c r="DA38" s="701"/>
      <c r="DB38" s="701"/>
      <c r="DC38" s="708"/>
      <c r="DD38" s="676">
        <v>1213912</v>
      </c>
      <c r="DE38" s="668"/>
      <c r="DF38" s="668"/>
      <c r="DG38" s="668"/>
      <c r="DH38" s="668"/>
      <c r="DI38" s="668"/>
      <c r="DJ38" s="668"/>
      <c r="DK38" s="669"/>
      <c r="DL38" s="676">
        <v>1154071</v>
      </c>
      <c r="DM38" s="668"/>
      <c r="DN38" s="668"/>
      <c r="DO38" s="668"/>
      <c r="DP38" s="668"/>
      <c r="DQ38" s="668"/>
      <c r="DR38" s="668"/>
      <c r="DS38" s="668"/>
      <c r="DT38" s="668"/>
      <c r="DU38" s="668"/>
      <c r="DV38" s="669"/>
      <c r="DW38" s="672">
        <v>18.600000000000001</v>
      </c>
      <c r="DX38" s="701"/>
      <c r="DY38" s="701"/>
      <c r="DZ38" s="701"/>
      <c r="EA38" s="701"/>
      <c r="EB38" s="701"/>
      <c r="EC38" s="702"/>
    </row>
    <row r="39" spans="2:133" ht="11.25" customHeight="1">
      <c r="B39" s="664" t="s">
        <v>287</v>
      </c>
      <c r="C39" s="665"/>
      <c r="D39" s="665"/>
      <c r="E39" s="665"/>
      <c r="F39" s="665"/>
      <c r="G39" s="665"/>
      <c r="H39" s="665"/>
      <c r="I39" s="665"/>
      <c r="J39" s="665"/>
      <c r="K39" s="665"/>
      <c r="L39" s="665"/>
      <c r="M39" s="665"/>
      <c r="N39" s="665"/>
      <c r="O39" s="665"/>
      <c r="P39" s="665"/>
      <c r="Q39" s="666"/>
      <c r="R39" s="667">
        <v>235984</v>
      </c>
      <c r="S39" s="668"/>
      <c r="T39" s="668"/>
      <c r="U39" s="668"/>
      <c r="V39" s="668"/>
      <c r="W39" s="668"/>
      <c r="X39" s="668"/>
      <c r="Y39" s="669"/>
      <c r="Z39" s="670">
        <v>1.9</v>
      </c>
      <c r="AA39" s="670"/>
      <c r="AB39" s="670"/>
      <c r="AC39" s="670"/>
      <c r="AD39" s="671">
        <v>15</v>
      </c>
      <c r="AE39" s="671"/>
      <c r="AF39" s="671"/>
      <c r="AG39" s="671"/>
      <c r="AH39" s="671"/>
      <c r="AI39" s="671"/>
      <c r="AJ39" s="671"/>
      <c r="AK39" s="671"/>
      <c r="AL39" s="672">
        <v>0</v>
      </c>
      <c r="AM39" s="673"/>
      <c r="AN39" s="673"/>
      <c r="AO39" s="674"/>
      <c r="AQ39" s="745" t="s">
        <v>538</v>
      </c>
      <c r="AR39" s="746"/>
      <c r="AS39" s="746"/>
      <c r="AT39" s="746"/>
      <c r="AU39" s="746"/>
      <c r="AV39" s="746"/>
      <c r="AW39" s="746"/>
      <c r="AX39" s="746"/>
      <c r="AY39" s="747"/>
      <c r="AZ39" s="667" t="s">
        <v>532</v>
      </c>
      <c r="BA39" s="668"/>
      <c r="BB39" s="668"/>
      <c r="BC39" s="668"/>
      <c r="BD39" s="706"/>
      <c r="BE39" s="706"/>
      <c r="BF39" s="734"/>
      <c r="BG39" s="682" t="s">
        <v>288</v>
      </c>
      <c r="BH39" s="683"/>
      <c r="BI39" s="683"/>
      <c r="BJ39" s="683"/>
      <c r="BK39" s="683"/>
      <c r="BL39" s="683"/>
      <c r="BM39" s="683"/>
      <c r="BN39" s="683"/>
      <c r="BO39" s="683"/>
      <c r="BP39" s="683"/>
      <c r="BQ39" s="683"/>
      <c r="BR39" s="683"/>
      <c r="BS39" s="683"/>
      <c r="BT39" s="683"/>
      <c r="BU39" s="684"/>
      <c r="BV39" s="667">
        <v>4235</v>
      </c>
      <c r="BW39" s="668"/>
      <c r="BX39" s="668"/>
      <c r="BY39" s="668"/>
      <c r="BZ39" s="668"/>
      <c r="CA39" s="668"/>
      <c r="CB39" s="677"/>
      <c r="CD39" s="682" t="s">
        <v>537</v>
      </c>
      <c r="CE39" s="683"/>
      <c r="CF39" s="683"/>
      <c r="CG39" s="683"/>
      <c r="CH39" s="683"/>
      <c r="CI39" s="683"/>
      <c r="CJ39" s="683"/>
      <c r="CK39" s="683"/>
      <c r="CL39" s="683"/>
      <c r="CM39" s="683"/>
      <c r="CN39" s="683"/>
      <c r="CO39" s="683"/>
      <c r="CP39" s="683"/>
      <c r="CQ39" s="684"/>
      <c r="CR39" s="667">
        <v>1169845</v>
      </c>
      <c r="CS39" s="706"/>
      <c r="CT39" s="706"/>
      <c r="CU39" s="706"/>
      <c r="CV39" s="706"/>
      <c r="CW39" s="706"/>
      <c r="CX39" s="706"/>
      <c r="CY39" s="707"/>
      <c r="CZ39" s="672">
        <v>10</v>
      </c>
      <c r="DA39" s="701"/>
      <c r="DB39" s="701"/>
      <c r="DC39" s="708"/>
      <c r="DD39" s="676">
        <v>458233</v>
      </c>
      <c r="DE39" s="706"/>
      <c r="DF39" s="706"/>
      <c r="DG39" s="706"/>
      <c r="DH39" s="706"/>
      <c r="DI39" s="706"/>
      <c r="DJ39" s="706"/>
      <c r="DK39" s="707"/>
      <c r="DL39" s="676" t="s">
        <v>532</v>
      </c>
      <c r="DM39" s="706"/>
      <c r="DN39" s="706"/>
      <c r="DO39" s="706"/>
      <c r="DP39" s="706"/>
      <c r="DQ39" s="706"/>
      <c r="DR39" s="706"/>
      <c r="DS39" s="706"/>
      <c r="DT39" s="706"/>
      <c r="DU39" s="706"/>
      <c r="DV39" s="707"/>
      <c r="DW39" s="672" t="s">
        <v>532</v>
      </c>
      <c r="DX39" s="701"/>
      <c r="DY39" s="701"/>
      <c r="DZ39" s="701"/>
      <c r="EA39" s="701"/>
      <c r="EB39" s="701"/>
      <c r="EC39" s="702"/>
    </row>
    <row r="40" spans="2:133" ht="11.25" customHeight="1">
      <c r="B40" s="664" t="s">
        <v>289</v>
      </c>
      <c r="C40" s="665"/>
      <c r="D40" s="665"/>
      <c r="E40" s="665"/>
      <c r="F40" s="665"/>
      <c r="G40" s="665"/>
      <c r="H40" s="665"/>
      <c r="I40" s="665"/>
      <c r="J40" s="665"/>
      <c r="K40" s="665"/>
      <c r="L40" s="665"/>
      <c r="M40" s="665"/>
      <c r="N40" s="665"/>
      <c r="O40" s="665"/>
      <c r="P40" s="665"/>
      <c r="Q40" s="666"/>
      <c r="R40" s="667">
        <v>419749</v>
      </c>
      <c r="S40" s="668"/>
      <c r="T40" s="668"/>
      <c r="U40" s="668"/>
      <c r="V40" s="668"/>
      <c r="W40" s="668"/>
      <c r="X40" s="668"/>
      <c r="Y40" s="669"/>
      <c r="Z40" s="670">
        <v>3.4</v>
      </c>
      <c r="AA40" s="670"/>
      <c r="AB40" s="670"/>
      <c r="AC40" s="670"/>
      <c r="AD40" s="671" t="s">
        <v>532</v>
      </c>
      <c r="AE40" s="671"/>
      <c r="AF40" s="671"/>
      <c r="AG40" s="671"/>
      <c r="AH40" s="671"/>
      <c r="AI40" s="671"/>
      <c r="AJ40" s="671"/>
      <c r="AK40" s="671"/>
      <c r="AL40" s="672" t="s">
        <v>532</v>
      </c>
      <c r="AM40" s="673"/>
      <c r="AN40" s="673"/>
      <c r="AO40" s="674"/>
      <c r="AQ40" s="745" t="s">
        <v>536</v>
      </c>
      <c r="AR40" s="746"/>
      <c r="AS40" s="746"/>
      <c r="AT40" s="746"/>
      <c r="AU40" s="746"/>
      <c r="AV40" s="746"/>
      <c r="AW40" s="746"/>
      <c r="AX40" s="746"/>
      <c r="AY40" s="747"/>
      <c r="AZ40" s="667" t="s">
        <v>532</v>
      </c>
      <c r="BA40" s="668"/>
      <c r="BB40" s="668"/>
      <c r="BC40" s="668"/>
      <c r="BD40" s="706"/>
      <c r="BE40" s="706"/>
      <c r="BF40" s="734"/>
      <c r="BG40" s="748" t="s">
        <v>535</v>
      </c>
      <c r="BH40" s="749"/>
      <c r="BI40" s="749"/>
      <c r="BJ40" s="749"/>
      <c r="BK40" s="749"/>
      <c r="BL40" s="363"/>
      <c r="BM40" s="683" t="s">
        <v>534</v>
      </c>
      <c r="BN40" s="683"/>
      <c r="BO40" s="683"/>
      <c r="BP40" s="683"/>
      <c r="BQ40" s="683"/>
      <c r="BR40" s="683"/>
      <c r="BS40" s="683"/>
      <c r="BT40" s="683"/>
      <c r="BU40" s="684"/>
      <c r="BV40" s="667">
        <v>104</v>
      </c>
      <c r="BW40" s="668"/>
      <c r="BX40" s="668"/>
      <c r="BY40" s="668"/>
      <c r="BZ40" s="668"/>
      <c r="CA40" s="668"/>
      <c r="CB40" s="677"/>
      <c r="CD40" s="682" t="s">
        <v>533</v>
      </c>
      <c r="CE40" s="683"/>
      <c r="CF40" s="683"/>
      <c r="CG40" s="683"/>
      <c r="CH40" s="683"/>
      <c r="CI40" s="683"/>
      <c r="CJ40" s="683"/>
      <c r="CK40" s="683"/>
      <c r="CL40" s="683"/>
      <c r="CM40" s="683"/>
      <c r="CN40" s="683"/>
      <c r="CO40" s="683"/>
      <c r="CP40" s="683"/>
      <c r="CQ40" s="684"/>
      <c r="CR40" s="667">
        <v>76000</v>
      </c>
      <c r="CS40" s="668"/>
      <c r="CT40" s="668"/>
      <c r="CU40" s="668"/>
      <c r="CV40" s="668"/>
      <c r="CW40" s="668"/>
      <c r="CX40" s="668"/>
      <c r="CY40" s="669"/>
      <c r="CZ40" s="672">
        <v>0.6</v>
      </c>
      <c r="DA40" s="701"/>
      <c r="DB40" s="701"/>
      <c r="DC40" s="708"/>
      <c r="DD40" s="676" t="s">
        <v>532</v>
      </c>
      <c r="DE40" s="668"/>
      <c r="DF40" s="668"/>
      <c r="DG40" s="668"/>
      <c r="DH40" s="668"/>
      <c r="DI40" s="668"/>
      <c r="DJ40" s="668"/>
      <c r="DK40" s="669"/>
      <c r="DL40" s="676" t="s">
        <v>532</v>
      </c>
      <c r="DM40" s="668"/>
      <c r="DN40" s="668"/>
      <c r="DO40" s="668"/>
      <c r="DP40" s="668"/>
      <c r="DQ40" s="668"/>
      <c r="DR40" s="668"/>
      <c r="DS40" s="668"/>
      <c r="DT40" s="668"/>
      <c r="DU40" s="668"/>
      <c r="DV40" s="669"/>
      <c r="DW40" s="672" t="s">
        <v>532</v>
      </c>
      <c r="DX40" s="701"/>
      <c r="DY40" s="701"/>
      <c r="DZ40" s="701"/>
      <c r="EA40" s="701"/>
      <c r="EB40" s="701"/>
      <c r="EC40" s="702"/>
    </row>
    <row r="41" spans="2:133" ht="11.25" customHeight="1">
      <c r="B41" s="664" t="s">
        <v>290</v>
      </c>
      <c r="C41" s="665"/>
      <c r="D41" s="665"/>
      <c r="E41" s="665"/>
      <c r="F41" s="665"/>
      <c r="G41" s="665"/>
      <c r="H41" s="665"/>
      <c r="I41" s="665"/>
      <c r="J41" s="665"/>
      <c r="K41" s="665"/>
      <c r="L41" s="665"/>
      <c r="M41" s="665"/>
      <c r="N41" s="665"/>
      <c r="O41" s="665"/>
      <c r="P41" s="665"/>
      <c r="Q41" s="666"/>
      <c r="R41" s="667" t="s">
        <v>532</v>
      </c>
      <c r="S41" s="668"/>
      <c r="T41" s="668"/>
      <c r="U41" s="668"/>
      <c r="V41" s="668"/>
      <c r="W41" s="668"/>
      <c r="X41" s="668"/>
      <c r="Y41" s="669"/>
      <c r="Z41" s="670" t="s">
        <v>532</v>
      </c>
      <c r="AA41" s="670"/>
      <c r="AB41" s="670"/>
      <c r="AC41" s="670"/>
      <c r="AD41" s="671" t="s">
        <v>532</v>
      </c>
      <c r="AE41" s="671"/>
      <c r="AF41" s="671"/>
      <c r="AG41" s="671"/>
      <c r="AH41" s="671"/>
      <c r="AI41" s="671"/>
      <c r="AJ41" s="671"/>
      <c r="AK41" s="671"/>
      <c r="AL41" s="672" t="s">
        <v>532</v>
      </c>
      <c r="AM41" s="673"/>
      <c r="AN41" s="673"/>
      <c r="AO41" s="674"/>
      <c r="AQ41" s="745" t="s">
        <v>531</v>
      </c>
      <c r="AR41" s="746"/>
      <c r="AS41" s="746"/>
      <c r="AT41" s="746"/>
      <c r="AU41" s="746"/>
      <c r="AV41" s="746"/>
      <c r="AW41" s="746"/>
      <c r="AX41" s="746"/>
      <c r="AY41" s="747"/>
      <c r="AZ41" s="667">
        <v>237784</v>
      </c>
      <c r="BA41" s="668"/>
      <c r="BB41" s="668"/>
      <c r="BC41" s="668"/>
      <c r="BD41" s="706"/>
      <c r="BE41" s="706"/>
      <c r="BF41" s="734"/>
      <c r="BG41" s="748"/>
      <c r="BH41" s="749"/>
      <c r="BI41" s="749"/>
      <c r="BJ41" s="749"/>
      <c r="BK41" s="749"/>
      <c r="BL41" s="363"/>
      <c r="BM41" s="683" t="s">
        <v>530</v>
      </c>
      <c r="BN41" s="683"/>
      <c r="BO41" s="683"/>
      <c r="BP41" s="683"/>
      <c r="BQ41" s="683"/>
      <c r="BR41" s="683"/>
      <c r="BS41" s="683"/>
      <c r="BT41" s="683"/>
      <c r="BU41" s="684"/>
      <c r="BV41" s="667" t="s">
        <v>128</v>
      </c>
      <c r="BW41" s="668"/>
      <c r="BX41" s="668"/>
      <c r="BY41" s="668"/>
      <c r="BZ41" s="668"/>
      <c r="CA41" s="668"/>
      <c r="CB41" s="677"/>
      <c r="CD41" s="682" t="s">
        <v>529</v>
      </c>
      <c r="CE41" s="683"/>
      <c r="CF41" s="683"/>
      <c r="CG41" s="683"/>
      <c r="CH41" s="683"/>
      <c r="CI41" s="683"/>
      <c r="CJ41" s="683"/>
      <c r="CK41" s="683"/>
      <c r="CL41" s="683"/>
      <c r="CM41" s="683"/>
      <c r="CN41" s="683"/>
      <c r="CO41" s="683"/>
      <c r="CP41" s="683"/>
      <c r="CQ41" s="684"/>
      <c r="CR41" s="667" t="s">
        <v>128</v>
      </c>
      <c r="CS41" s="706"/>
      <c r="CT41" s="706"/>
      <c r="CU41" s="706"/>
      <c r="CV41" s="706"/>
      <c r="CW41" s="706"/>
      <c r="CX41" s="706"/>
      <c r="CY41" s="707"/>
      <c r="CZ41" s="672" t="s">
        <v>128</v>
      </c>
      <c r="DA41" s="701"/>
      <c r="DB41" s="701"/>
      <c r="DC41" s="708"/>
      <c r="DD41" s="676" t="s">
        <v>128</v>
      </c>
      <c r="DE41" s="706"/>
      <c r="DF41" s="706"/>
      <c r="DG41" s="706"/>
      <c r="DH41" s="706"/>
      <c r="DI41" s="706"/>
      <c r="DJ41" s="706"/>
      <c r="DK41" s="707"/>
      <c r="DL41" s="758"/>
      <c r="DM41" s="759"/>
      <c r="DN41" s="759"/>
      <c r="DO41" s="759"/>
      <c r="DP41" s="759"/>
      <c r="DQ41" s="759"/>
      <c r="DR41" s="759"/>
      <c r="DS41" s="759"/>
      <c r="DT41" s="759"/>
      <c r="DU41" s="759"/>
      <c r="DV41" s="760"/>
      <c r="DW41" s="755"/>
      <c r="DX41" s="756"/>
      <c r="DY41" s="756"/>
      <c r="DZ41" s="756"/>
      <c r="EA41" s="756"/>
      <c r="EB41" s="756"/>
      <c r="EC41" s="757"/>
    </row>
    <row r="42" spans="2:133" ht="11.25" customHeight="1">
      <c r="B42" s="664" t="s">
        <v>291</v>
      </c>
      <c r="C42" s="665"/>
      <c r="D42" s="665"/>
      <c r="E42" s="665"/>
      <c r="F42" s="665"/>
      <c r="G42" s="665"/>
      <c r="H42" s="665"/>
      <c r="I42" s="665"/>
      <c r="J42" s="665"/>
      <c r="K42" s="665"/>
      <c r="L42" s="665"/>
      <c r="M42" s="665"/>
      <c r="N42" s="665"/>
      <c r="O42" s="665"/>
      <c r="P42" s="665"/>
      <c r="Q42" s="666"/>
      <c r="R42" s="667" t="s">
        <v>128</v>
      </c>
      <c r="S42" s="668"/>
      <c r="T42" s="668"/>
      <c r="U42" s="668"/>
      <c r="V42" s="668"/>
      <c r="W42" s="668"/>
      <c r="X42" s="668"/>
      <c r="Y42" s="669"/>
      <c r="Z42" s="670" t="s">
        <v>128</v>
      </c>
      <c r="AA42" s="670"/>
      <c r="AB42" s="670"/>
      <c r="AC42" s="670"/>
      <c r="AD42" s="671" t="s">
        <v>128</v>
      </c>
      <c r="AE42" s="671"/>
      <c r="AF42" s="671"/>
      <c r="AG42" s="671"/>
      <c r="AH42" s="671"/>
      <c r="AI42" s="671"/>
      <c r="AJ42" s="671"/>
      <c r="AK42" s="671"/>
      <c r="AL42" s="672" t="s">
        <v>128</v>
      </c>
      <c r="AM42" s="673"/>
      <c r="AN42" s="673"/>
      <c r="AO42" s="674"/>
      <c r="AQ42" s="752" t="s">
        <v>528</v>
      </c>
      <c r="AR42" s="753"/>
      <c r="AS42" s="753"/>
      <c r="AT42" s="753"/>
      <c r="AU42" s="753"/>
      <c r="AV42" s="753"/>
      <c r="AW42" s="753"/>
      <c r="AX42" s="753"/>
      <c r="AY42" s="754"/>
      <c r="AZ42" s="761">
        <v>787916</v>
      </c>
      <c r="BA42" s="762"/>
      <c r="BB42" s="762"/>
      <c r="BC42" s="762"/>
      <c r="BD42" s="738"/>
      <c r="BE42" s="738"/>
      <c r="BF42" s="740"/>
      <c r="BG42" s="750"/>
      <c r="BH42" s="751"/>
      <c r="BI42" s="751"/>
      <c r="BJ42" s="751"/>
      <c r="BK42" s="751"/>
      <c r="BL42" s="364"/>
      <c r="BM42" s="693" t="s">
        <v>527</v>
      </c>
      <c r="BN42" s="693"/>
      <c r="BO42" s="693"/>
      <c r="BP42" s="693"/>
      <c r="BQ42" s="693"/>
      <c r="BR42" s="693"/>
      <c r="BS42" s="693"/>
      <c r="BT42" s="693"/>
      <c r="BU42" s="694"/>
      <c r="BV42" s="761">
        <v>448</v>
      </c>
      <c r="BW42" s="762"/>
      <c r="BX42" s="762"/>
      <c r="BY42" s="762"/>
      <c r="BZ42" s="762"/>
      <c r="CA42" s="762"/>
      <c r="CB42" s="774"/>
      <c r="CD42" s="664" t="s">
        <v>292</v>
      </c>
      <c r="CE42" s="665"/>
      <c r="CF42" s="665"/>
      <c r="CG42" s="665"/>
      <c r="CH42" s="665"/>
      <c r="CI42" s="665"/>
      <c r="CJ42" s="665"/>
      <c r="CK42" s="665"/>
      <c r="CL42" s="665"/>
      <c r="CM42" s="665"/>
      <c r="CN42" s="665"/>
      <c r="CO42" s="665"/>
      <c r="CP42" s="665"/>
      <c r="CQ42" s="666"/>
      <c r="CR42" s="667">
        <v>823756</v>
      </c>
      <c r="CS42" s="706"/>
      <c r="CT42" s="706"/>
      <c r="CU42" s="706"/>
      <c r="CV42" s="706"/>
      <c r="CW42" s="706"/>
      <c r="CX42" s="706"/>
      <c r="CY42" s="707"/>
      <c r="CZ42" s="672">
        <v>7</v>
      </c>
      <c r="DA42" s="701"/>
      <c r="DB42" s="701"/>
      <c r="DC42" s="708"/>
      <c r="DD42" s="676">
        <v>176458</v>
      </c>
      <c r="DE42" s="706"/>
      <c r="DF42" s="706"/>
      <c r="DG42" s="706"/>
      <c r="DH42" s="706"/>
      <c r="DI42" s="706"/>
      <c r="DJ42" s="706"/>
      <c r="DK42" s="707"/>
      <c r="DL42" s="758"/>
      <c r="DM42" s="759"/>
      <c r="DN42" s="759"/>
      <c r="DO42" s="759"/>
      <c r="DP42" s="759"/>
      <c r="DQ42" s="759"/>
      <c r="DR42" s="759"/>
      <c r="DS42" s="759"/>
      <c r="DT42" s="759"/>
      <c r="DU42" s="759"/>
      <c r="DV42" s="760"/>
      <c r="DW42" s="755"/>
      <c r="DX42" s="756"/>
      <c r="DY42" s="756"/>
      <c r="DZ42" s="756"/>
      <c r="EA42" s="756"/>
      <c r="EB42" s="756"/>
      <c r="EC42" s="757"/>
    </row>
    <row r="43" spans="2:133" ht="11.25" customHeight="1">
      <c r="B43" s="664" t="s">
        <v>526</v>
      </c>
      <c r="C43" s="665"/>
      <c r="D43" s="665"/>
      <c r="E43" s="665"/>
      <c r="F43" s="665"/>
      <c r="G43" s="665"/>
      <c r="H43" s="665"/>
      <c r="I43" s="665"/>
      <c r="J43" s="665"/>
      <c r="K43" s="665"/>
      <c r="L43" s="665"/>
      <c r="M43" s="665"/>
      <c r="N43" s="665"/>
      <c r="O43" s="665"/>
      <c r="P43" s="665"/>
      <c r="Q43" s="666"/>
      <c r="R43" s="667">
        <v>183049</v>
      </c>
      <c r="S43" s="668"/>
      <c r="T43" s="668"/>
      <c r="U43" s="668"/>
      <c r="V43" s="668"/>
      <c r="W43" s="668"/>
      <c r="X43" s="668"/>
      <c r="Y43" s="669"/>
      <c r="Z43" s="670">
        <v>1.5</v>
      </c>
      <c r="AA43" s="670"/>
      <c r="AB43" s="670"/>
      <c r="AC43" s="670"/>
      <c r="AD43" s="671" t="s">
        <v>128</v>
      </c>
      <c r="AE43" s="671"/>
      <c r="AF43" s="671"/>
      <c r="AG43" s="671"/>
      <c r="AH43" s="671"/>
      <c r="AI43" s="671"/>
      <c r="AJ43" s="671"/>
      <c r="AK43" s="671"/>
      <c r="AL43" s="672" t="s">
        <v>128</v>
      </c>
      <c r="AM43" s="673"/>
      <c r="AN43" s="673"/>
      <c r="AO43" s="674"/>
      <c r="BV43" s="219"/>
      <c r="BW43" s="219"/>
      <c r="BX43" s="219"/>
      <c r="BY43" s="219"/>
      <c r="BZ43" s="219"/>
      <c r="CA43" s="219"/>
      <c r="CB43" s="219"/>
      <c r="CD43" s="664" t="s">
        <v>293</v>
      </c>
      <c r="CE43" s="665"/>
      <c r="CF43" s="665"/>
      <c r="CG43" s="665"/>
      <c r="CH43" s="665"/>
      <c r="CI43" s="665"/>
      <c r="CJ43" s="665"/>
      <c r="CK43" s="665"/>
      <c r="CL43" s="665"/>
      <c r="CM43" s="665"/>
      <c r="CN43" s="665"/>
      <c r="CO43" s="665"/>
      <c r="CP43" s="665"/>
      <c r="CQ43" s="666"/>
      <c r="CR43" s="667">
        <v>150</v>
      </c>
      <c r="CS43" s="706"/>
      <c r="CT43" s="706"/>
      <c r="CU43" s="706"/>
      <c r="CV43" s="706"/>
      <c r="CW43" s="706"/>
      <c r="CX43" s="706"/>
      <c r="CY43" s="707"/>
      <c r="CZ43" s="672">
        <v>0</v>
      </c>
      <c r="DA43" s="701"/>
      <c r="DB43" s="701"/>
      <c r="DC43" s="708"/>
      <c r="DD43" s="676" t="s">
        <v>128</v>
      </c>
      <c r="DE43" s="706"/>
      <c r="DF43" s="706"/>
      <c r="DG43" s="706"/>
      <c r="DH43" s="706"/>
      <c r="DI43" s="706"/>
      <c r="DJ43" s="706"/>
      <c r="DK43" s="707"/>
      <c r="DL43" s="758"/>
      <c r="DM43" s="759"/>
      <c r="DN43" s="759"/>
      <c r="DO43" s="759"/>
      <c r="DP43" s="759"/>
      <c r="DQ43" s="759"/>
      <c r="DR43" s="759"/>
      <c r="DS43" s="759"/>
      <c r="DT43" s="759"/>
      <c r="DU43" s="759"/>
      <c r="DV43" s="760"/>
      <c r="DW43" s="755"/>
      <c r="DX43" s="756"/>
      <c r="DY43" s="756"/>
      <c r="DZ43" s="756"/>
      <c r="EA43" s="756"/>
      <c r="EB43" s="756"/>
      <c r="EC43" s="757"/>
    </row>
    <row r="44" spans="2:133" ht="11.25" customHeight="1">
      <c r="B44" s="717" t="s">
        <v>525</v>
      </c>
      <c r="C44" s="718"/>
      <c r="D44" s="718"/>
      <c r="E44" s="718"/>
      <c r="F44" s="718"/>
      <c r="G44" s="718"/>
      <c r="H44" s="718"/>
      <c r="I44" s="718"/>
      <c r="J44" s="718"/>
      <c r="K44" s="718"/>
      <c r="L44" s="718"/>
      <c r="M44" s="718"/>
      <c r="N44" s="718"/>
      <c r="O44" s="718"/>
      <c r="P44" s="718"/>
      <c r="Q44" s="719"/>
      <c r="R44" s="761">
        <v>12233655</v>
      </c>
      <c r="S44" s="762"/>
      <c r="T44" s="762"/>
      <c r="U44" s="762"/>
      <c r="V44" s="762"/>
      <c r="W44" s="762"/>
      <c r="X44" s="762"/>
      <c r="Y44" s="763"/>
      <c r="Z44" s="764">
        <v>100</v>
      </c>
      <c r="AA44" s="764"/>
      <c r="AB44" s="764"/>
      <c r="AC44" s="764"/>
      <c r="AD44" s="765">
        <v>6009398</v>
      </c>
      <c r="AE44" s="765"/>
      <c r="AF44" s="765"/>
      <c r="AG44" s="765"/>
      <c r="AH44" s="765"/>
      <c r="AI44" s="765"/>
      <c r="AJ44" s="765"/>
      <c r="AK44" s="765"/>
      <c r="AL44" s="766">
        <v>100</v>
      </c>
      <c r="AM44" s="739"/>
      <c r="AN44" s="739"/>
      <c r="AO44" s="767"/>
      <c r="CD44" s="768" t="s">
        <v>264</v>
      </c>
      <c r="CE44" s="769"/>
      <c r="CF44" s="664" t="s">
        <v>524</v>
      </c>
      <c r="CG44" s="665"/>
      <c r="CH44" s="665"/>
      <c r="CI44" s="665"/>
      <c r="CJ44" s="665"/>
      <c r="CK44" s="665"/>
      <c r="CL44" s="665"/>
      <c r="CM44" s="665"/>
      <c r="CN44" s="665"/>
      <c r="CO44" s="665"/>
      <c r="CP44" s="665"/>
      <c r="CQ44" s="666"/>
      <c r="CR44" s="667">
        <v>823756</v>
      </c>
      <c r="CS44" s="668"/>
      <c r="CT44" s="668"/>
      <c r="CU44" s="668"/>
      <c r="CV44" s="668"/>
      <c r="CW44" s="668"/>
      <c r="CX44" s="668"/>
      <c r="CY44" s="669"/>
      <c r="CZ44" s="672">
        <v>7</v>
      </c>
      <c r="DA44" s="673"/>
      <c r="DB44" s="673"/>
      <c r="DC44" s="685"/>
      <c r="DD44" s="676">
        <v>176458</v>
      </c>
      <c r="DE44" s="668"/>
      <c r="DF44" s="668"/>
      <c r="DG44" s="668"/>
      <c r="DH44" s="668"/>
      <c r="DI44" s="668"/>
      <c r="DJ44" s="668"/>
      <c r="DK44" s="669"/>
      <c r="DL44" s="758"/>
      <c r="DM44" s="759"/>
      <c r="DN44" s="759"/>
      <c r="DO44" s="759"/>
      <c r="DP44" s="759"/>
      <c r="DQ44" s="759"/>
      <c r="DR44" s="759"/>
      <c r="DS44" s="759"/>
      <c r="DT44" s="759"/>
      <c r="DU44" s="759"/>
      <c r="DV44" s="760"/>
      <c r="DW44" s="755"/>
      <c r="DX44" s="756"/>
      <c r="DY44" s="756"/>
      <c r="DZ44" s="756"/>
      <c r="EA44" s="756"/>
      <c r="EB44" s="756"/>
      <c r="EC44" s="757"/>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4" t="s">
        <v>523</v>
      </c>
      <c r="CG45" s="665"/>
      <c r="CH45" s="665"/>
      <c r="CI45" s="665"/>
      <c r="CJ45" s="665"/>
      <c r="CK45" s="665"/>
      <c r="CL45" s="665"/>
      <c r="CM45" s="665"/>
      <c r="CN45" s="665"/>
      <c r="CO45" s="665"/>
      <c r="CP45" s="665"/>
      <c r="CQ45" s="666"/>
      <c r="CR45" s="667">
        <v>722241</v>
      </c>
      <c r="CS45" s="706"/>
      <c r="CT45" s="706"/>
      <c r="CU45" s="706"/>
      <c r="CV45" s="706"/>
      <c r="CW45" s="706"/>
      <c r="CX45" s="706"/>
      <c r="CY45" s="707"/>
      <c r="CZ45" s="672">
        <v>6.2</v>
      </c>
      <c r="DA45" s="701"/>
      <c r="DB45" s="701"/>
      <c r="DC45" s="708"/>
      <c r="DD45" s="676">
        <v>87187</v>
      </c>
      <c r="DE45" s="706"/>
      <c r="DF45" s="706"/>
      <c r="DG45" s="706"/>
      <c r="DH45" s="706"/>
      <c r="DI45" s="706"/>
      <c r="DJ45" s="706"/>
      <c r="DK45" s="707"/>
      <c r="DL45" s="758"/>
      <c r="DM45" s="759"/>
      <c r="DN45" s="759"/>
      <c r="DO45" s="759"/>
      <c r="DP45" s="759"/>
      <c r="DQ45" s="759"/>
      <c r="DR45" s="759"/>
      <c r="DS45" s="759"/>
      <c r="DT45" s="759"/>
      <c r="DU45" s="759"/>
      <c r="DV45" s="760"/>
      <c r="DW45" s="755"/>
      <c r="DX45" s="756"/>
      <c r="DY45" s="756"/>
      <c r="DZ45" s="756"/>
      <c r="EA45" s="756"/>
      <c r="EB45" s="756"/>
      <c r="EC45" s="757"/>
    </row>
    <row r="46" spans="2:133" ht="11.25" customHeight="1">
      <c r="B46" s="221" t="s">
        <v>294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4" t="s">
        <v>295</v>
      </c>
      <c r="CG46" s="665"/>
      <c r="CH46" s="665"/>
      <c r="CI46" s="665"/>
      <c r="CJ46" s="665"/>
      <c r="CK46" s="665"/>
      <c r="CL46" s="665"/>
      <c r="CM46" s="665"/>
      <c r="CN46" s="665"/>
      <c r="CO46" s="665"/>
      <c r="CP46" s="665"/>
      <c r="CQ46" s="666"/>
      <c r="CR46" s="667">
        <v>101515</v>
      </c>
      <c r="CS46" s="668"/>
      <c r="CT46" s="668"/>
      <c r="CU46" s="668"/>
      <c r="CV46" s="668"/>
      <c r="CW46" s="668"/>
      <c r="CX46" s="668"/>
      <c r="CY46" s="669"/>
      <c r="CZ46" s="672">
        <v>0.9</v>
      </c>
      <c r="DA46" s="673"/>
      <c r="DB46" s="673"/>
      <c r="DC46" s="685"/>
      <c r="DD46" s="676">
        <v>89271</v>
      </c>
      <c r="DE46" s="668"/>
      <c r="DF46" s="668"/>
      <c r="DG46" s="668"/>
      <c r="DH46" s="668"/>
      <c r="DI46" s="668"/>
      <c r="DJ46" s="668"/>
      <c r="DK46" s="669"/>
      <c r="DL46" s="758"/>
      <c r="DM46" s="759"/>
      <c r="DN46" s="759"/>
      <c r="DO46" s="759"/>
      <c r="DP46" s="759"/>
      <c r="DQ46" s="759"/>
      <c r="DR46" s="759"/>
      <c r="DS46" s="759"/>
      <c r="DT46" s="759"/>
      <c r="DU46" s="759"/>
      <c r="DV46" s="760"/>
      <c r="DW46" s="755"/>
      <c r="DX46" s="756"/>
      <c r="DY46" s="756"/>
      <c r="DZ46" s="756"/>
      <c r="EA46" s="756"/>
      <c r="EB46" s="756"/>
      <c r="EC46" s="757"/>
    </row>
    <row r="47" spans="2:133" ht="11.25" customHeight="1">
      <c r="B47" s="786" t="s">
        <v>296</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297</v>
      </c>
      <c r="CG47" s="665"/>
      <c r="CH47" s="665"/>
      <c r="CI47" s="665"/>
      <c r="CJ47" s="665"/>
      <c r="CK47" s="665"/>
      <c r="CL47" s="665"/>
      <c r="CM47" s="665"/>
      <c r="CN47" s="665"/>
      <c r="CO47" s="665"/>
      <c r="CP47" s="665"/>
      <c r="CQ47" s="666"/>
      <c r="CR47" s="667" t="s">
        <v>128</v>
      </c>
      <c r="CS47" s="706"/>
      <c r="CT47" s="706"/>
      <c r="CU47" s="706"/>
      <c r="CV47" s="706"/>
      <c r="CW47" s="706"/>
      <c r="CX47" s="706"/>
      <c r="CY47" s="707"/>
      <c r="CZ47" s="672" t="s">
        <v>128</v>
      </c>
      <c r="DA47" s="701"/>
      <c r="DB47" s="701"/>
      <c r="DC47" s="708"/>
      <c r="DD47" s="676" t="s">
        <v>128</v>
      </c>
      <c r="DE47" s="706"/>
      <c r="DF47" s="706"/>
      <c r="DG47" s="706"/>
      <c r="DH47" s="706"/>
      <c r="DI47" s="706"/>
      <c r="DJ47" s="706"/>
      <c r="DK47" s="707"/>
      <c r="DL47" s="758"/>
      <c r="DM47" s="759"/>
      <c r="DN47" s="759"/>
      <c r="DO47" s="759"/>
      <c r="DP47" s="759"/>
      <c r="DQ47" s="759"/>
      <c r="DR47" s="759"/>
      <c r="DS47" s="759"/>
      <c r="DT47" s="759"/>
      <c r="DU47" s="759"/>
      <c r="DV47" s="760"/>
      <c r="DW47" s="755"/>
      <c r="DX47" s="756"/>
      <c r="DY47" s="756"/>
      <c r="DZ47" s="756"/>
      <c r="EA47" s="756"/>
      <c r="EB47" s="756"/>
      <c r="EC47" s="757"/>
    </row>
    <row r="48" spans="2:133" ht="11.25">
      <c r="B48" s="785" t="s">
        <v>298</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299</v>
      </c>
      <c r="CG48" s="665"/>
      <c r="CH48" s="665"/>
      <c r="CI48" s="665"/>
      <c r="CJ48" s="665"/>
      <c r="CK48" s="665"/>
      <c r="CL48" s="665"/>
      <c r="CM48" s="665"/>
      <c r="CN48" s="665"/>
      <c r="CO48" s="665"/>
      <c r="CP48" s="665"/>
      <c r="CQ48" s="666"/>
      <c r="CR48" s="667" t="s">
        <v>128</v>
      </c>
      <c r="CS48" s="668"/>
      <c r="CT48" s="668"/>
      <c r="CU48" s="668"/>
      <c r="CV48" s="668"/>
      <c r="CW48" s="668"/>
      <c r="CX48" s="668"/>
      <c r="CY48" s="669"/>
      <c r="CZ48" s="672" t="s">
        <v>128</v>
      </c>
      <c r="DA48" s="673"/>
      <c r="DB48" s="673"/>
      <c r="DC48" s="685"/>
      <c r="DD48" s="676" t="s">
        <v>128</v>
      </c>
      <c r="DE48" s="668"/>
      <c r="DF48" s="668"/>
      <c r="DG48" s="668"/>
      <c r="DH48" s="668"/>
      <c r="DI48" s="668"/>
      <c r="DJ48" s="668"/>
      <c r="DK48" s="669"/>
      <c r="DL48" s="758"/>
      <c r="DM48" s="759"/>
      <c r="DN48" s="759"/>
      <c r="DO48" s="759"/>
      <c r="DP48" s="759"/>
      <c r="DQ48" s="759"/>
      <c r="DR48" s="759"/>
      <c r="DS48" s="759"/>
      <c r="DT48" s="759"/>
      <c r="DU48" s="759"/>
      <c r="DV48" s="760"/>
      <c r="DW48" s="755"/>
      <c r="DX48" s="756"/>
      <c r="DY48" s="756"/>
      <c r="DZ48" s="756"/>
      <c r="EA48" s="756"/>
      <c r="EB48" s="756"/>
      <c r="EC48" s="757"/>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7" t="s">
        <v>522</v>
      </c>
      <c r="CE49" s="718"/>
      <c r="CF49" s="718"/>
      <c r="CG49" s="718"/>
      <c r="CH49" s="718"/>
      <c r="CI49" s="718"/>
      <c r="CJ49" s="718"/>
      <c r="CK49" s="718"/>
      <c r="CL49" s="718"/>
      <c r="CM49" s="718"/>
      <c r="CN49" s="718"/>
      <c r="CO49" s="718"/>
      <c r="CP49" s="718"/>
      <c r="CQ49" s="719"/>
      <c r="CR49" s="761">
        <v>11736001</v>
      </c>
      <c r="CS49" s="738"/>
      <c r="CT49" s="738"/>
      <c r="CU49" s="738"/>
      <c r="CV49" s="738"/>
      <c r="CW49" s="738"/>
      <c r="CX49" s="738"/>
      <c r="CY49" s="775"/>
      <c r="CZ49" s="766">
        <v>100</v>
      </c>
      <c r="DA49" s="776"/>
      <c r="DB49" s="776"/>
      <c r="DC49" s="777"/>
      <c r="DD49" s="778">
        <v>7087453</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7" t="s">
        <v>300</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8" t="s">
        <v>301</v>
      </c>
      <c r="DK2" s="789"/>
      <c r="DL2" s="789"/>
      <c r="DM2" s="789"/>
      <c r="DN2" s="789"/>
      <c r="DO2" s="790"/>
      <c r="DP2" s="224"/>
      <c r="DQ2" s="788" t="s">
        <v>302</v>
      </c>
      <c r="DR2" s="789"/>
      <c r="DS2" s="789"/>
      <c r="DT2" s="789"/>
      <c r="DU2" s="789"/>
      <c r="DV2" s="789"/>
      <c r="DW2" s="789"/>
      <c r="DX2" s="789"/>
      <c r="DY2" s="789"/>
      <c r="DZ2" s="790"/>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1" t="s">
        <v>303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28"/>
      <c r="BA4" s="228"/>
      <c r="BB4" s="228"/>
      <c r="BC4" s="228"/>
      <c r="BD4" s="228"/>
      <c r="BE4" s="229"/>
      <c r="BF4" s="229"/>
      <c r="BG4" s="229"/>
      <c r="BH4" s="229"/>
      <c r="BI4" s="229"/>
      <c r="BJ4" s="229"/>
      <c r="BK4" s="229"/>
      <c r="BL4" s="229"/>
      <c r="BM4" s="229"/>
      <c r="BN4" s="229"/>
      <c r="BO4" s="229"/>
      <c r="BP4" s="229"/>
      <c r="BQ4" s="792" t="s">
        <v>304</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0"/>
    </row>
    <row r="5" spans="1:131" s="231" customFormat="1" ht="26.25" customHeight="1">
      <c r="A5" s="793" t="s">
        <v>305</v>
      </c>
      <c r="B5" s="794"/>
      <c r="C5" s="794"/>
      <c r="D5" s="794"/>
      <c r="E5" s="794"/>
      <c r="F5" s="794"/>
      <c r="G5" s="794"/>
      <c r="H5" s="794"/>
      <c r="I5" s="794"/>
      <c r="J5" s="794"/>
      <c r="K5" s="794"/>
      <c r="L5" s="794"/>
      <c r="M5" s="794"/>
      <c r="N5" s="794"/>
      <c r="O5" s="794"/>
      <c r="P5" s="795"/>
      <c r="Q5" s="799" t="s">
        <v>306</v>
      </c>
      <c r="R5" s="800"/>
      <c r="S5" s="800"/>
      <c r="T5" s="800"/>
      <c r="U5" s="801"/>
      <c r="V5" s="799" t="s">
        <v>307</v>
      </c>
      <c r="W5" s="800"/>
      <c r="X5" s="800"/>
      <c r="Y5" s="800"/>
      <c r="Z5" s="801"/>
      <c r="AA5" s="799" t="s">
        <v>308</v>
      </c>
      <c r="AB5" s="800"/>
      <c r="AC5" s="800"/>
      <c r="AD5" s="800"/>
      <c r="AE5" s="800"/>
      <c r="AF5" s="805" t="s">
        <v>309</v>
      </c>
      <c r="AG5" s="800"/>
      <c r="AH5" s="800"/>
      <c r="AI5" s="800"/>
      <c r="AJ5" s="806"/>
      <c r="AK5" s="800" t="s">
        <v>310</v>
      </c>
      <c r="AL5" s="800"/>
      <c r="AM5" s="800"/>
      <c r="AN5" s="800"/>
      <c r="AO5" s="801"/>
      <c r="AP5" s="799" t="s">
        <v>311</v>
      </c>
      <c r="AQ5" s="800"/>
      <c r="AR5" s="800"/>
      <c r="AS5" s="800"/>
      <c r="AT5" s="801"/>
      <c r="AU5" s="799" t="s">
        <v>312</v>
      </c>
      <c r="AV5" s="800"/>
      <c r="AW5" s="800"/>
      <c r="AX5" s="800"/>
      <c r="AY5" s="806"/>
      <c r="AZ5" s="228"/>
      <c r="BA5" s="228"/>
      <c r="BB5" s="228"/>
      <c r="BC5" s="228"/>
      <c r="BD5" s="228"/>
      <c r="BE5" s="229"/>
      <c r="BF5" s="229"/>
      <c r="BG5" s="229"/>
      <c r="BH5" s="229"/>
      <c r="BI5" s="229"/>
      <c r="BJ5" s="229"/>
      <c r="BK5" s="229"/>
      <c r="BL5" s="229"/>
      <c r="BM5" s="229"/>
      <c r="BN5" s="229"/>
      <c r="BO5" s="229"/>
      <c r="BP5" s="229"/>
      <c r="BQ5" s="793" t="s">
        <v>313</v>
      </c>
      <c r="BR5" s="794"/>
      <c r="BS5" s="794"/>
      <c r="BT5" s="794"/>
      <c r="BU5" s="794"/>
      <c r="BV5" s="794"/>
      <c r="BW5" s="794"/>
      <c r="BX5" s="794"/>
      <c r="BY5" s="794"/>
      <c r="BZ5" s="794"/>
      <c r="CA5" s="794"/>
      <c r="CB5" s="794"/>
      <c r="CC5" s="794"/>
      <c r="CD5" s="794"/>
      <c r="CE5" s="794"/>
      <c r="CF5" s="794"/>
      <c r="CG5" s="795"/>
      <c r="CH5" s="799" t="s">
        <v>314</v>
      </c>
      <c r="CI5" s="800"/>
      <c r="CJ5" s="800"/>
      <c r="CK5" s="800"/>
      <c r="CL5" s="801"/>
      <c r="CM5" s="799" t="s">
        <v>315</v>
      </c>
      <c r="CN5" s="800"/>
      <c r="CO5" s="800"/>
      <c r="CP5" s="800"/>
      <c r="CQ5" s="801"/>
      <c r="CR5" s="799" t="s">
        <v>316</v>
      </c>
      <c r="CS5" s="800"/>
      <c r="CT5" s="800"/>
      <c r="CU5" s="800"/>
      <c r="CV5" s="801"/>
      <c r="CW5" s="799" t="s">
        <v>317</v>
      </c>
      <c r="CX5" s="800"/>
      <c r="CY5" s="800"/>
      <c r="CZ5" s="800"/>
      <c r="DA5" s="801"/>
      <c r="DB5" s="799" t="s">
        <v>318</v>
      </c>
      <c r="DC5" s="800"/>
      <c r="DD5" s="800"/>
      <c r="DE5" s="800"/>
      <c r="DF5" s="801"/>
      <c r="DG5" s="829" t="s">
        <v>319</v>
      </c>
      <c r="DH5" s="830"/>
      <c r="DI5" s="830"/>
      <c r="DJ5" s="830"/>
      <c r="DK5" s="831"/>
      <c r="DL5" s="829" t="s">
        <v>320</v>
      </c>
      <c r="DM5" s="830"/>
      <c r="DN5" s="830"/>
      <c r="DO5" s="830"/>
      <c r="DP5" s="831"/>
      <c r="DQ5" s="799" t="s">
        <v>321</v>
      </c>
      <c r="DR5" s="800"/>
      <c r="DS5" s="800"/>
      <c r="DT5" s="800"/>
      <c r="DU5" s="801"/>
      <c r="DV5" s="799" t="s">
        <v>312</v>
      </c>
      <c r="DW5" s="800"/>
      <c r="DX5" s="800"/>
      <c r="DY5" s="800"/>
      <c r="DZ5" s="806"/>
      <c r="EA5" s="230"/>
    </row>
    <row r="6" spans="1:131" s="231" customFormat="1" ht="26.25" customHeight="1" thickBot="1">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28"/>
      <c r="BA6" s="228"/>
      <c r="BB6" s="228"/>
      <c r="BC6" s="228"/>
      <c r="BD6" s="228"/>
      <c r="BE6" s="229"/>
      <c r="BF6" s="229"/>
      <c r="BG6" s="229"/>
      <c r="BH6" s="229"/>
      <c r="BI6" s="229"/>
      <c r="BJ6" s="229"/>
      <c r="BK6" s="229"/>
      <c r="BL6" s="229"/>
      <c r="BM6" s="229"/>
      <c r="BN6" s="229"/>
      <c r="BO6" s="229"/>
      <c r="BP6" s="229"/>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0"/>
    </row>
    <row r="7" spans="1:131" s="231" customFormat="1" ht="26.25" customHeight="1" thickTop="1">
      <c r="A7" s="232">
        <v>1</v>
      </c>
      <c r="B7" s="815" t="s">
        <v>322</v>
      </c>
      <c r="C7" s="816"/>
      <c r="D7" s="816"/>
      <c r="E7" s="816"/>
      <c r="F7" s="816"/>
      <c r="G7" s="816"/>
      <c r="H7" s="816"/>
      <c r="I7" s="816"/>
      <c r="J7" s="816"/>
      <c r="K7" s="816"/>
      <c r="L7" s="816"/>
      <c r="M7" s="816"/>
      <c r="N7" s="816"/>
      <c r="O7" s="816"/>
      <c r="P7" s="817"/>
      <c r="Q7" s="818">
        <v>12234</v>
      </c>
      <c r="R7" s="819"/>
      <c r="S7" s="819"/>
      <c r="T7" s="819"/>
      <c r="U7" s="819"/>
      <c r="V7" s="819">
        <v>11736</v>
      </c>
      <c r="W7" s="819"/>
      <c r="X7" s="819"/>
      <c r="Y7" s="819"/>
      <c r="Z7" s="819"/>
      <c r="AA7" s="819">
        <v>498</v>
      </c>
      <c r="AB7" s="819"/>
      <c r="AC7" s="819"/>
      <c r="AD7" s="819"/>
      <c r="AE7" s="820"/>
      <c r="AF7" s="821">
        <v>490</v>
      </c>
      <c r="AG7" s="822"/>
      <c r="AH7" s="822"/>
      <c r="AI7" s="822"/>
      <c r="AJ7" s="823"/>
      <c r="AK7" s="824">
        <v>582</v>
      </c>
      <c r="AL7" s="825"/>
      <c r="AM7" s="825"/>
      <c r="AN7" s="825"/>
      <c r="AO7" s="825"/>
      <c r="AP7" s="825">
        <v>6035</v>
      </c>
      <c r="AQ7" s="825"/>
      <c r="AR7" s="825"/>
      <c r="AS7" s="825"/>
      <c r="AT7" s="825"/>
      <c r="AU7" s="826"/>
      <c r="AV7" s="826"/>
      <c r="AW7" s="826"/>
      <c r="AX7" s="826"/>
      <c r="AY7" s="827"/>
      <c r="AZ7" s="228"/>
      <c r="BA7" s="228"/>
      <c r="BB7" s="228"/>
      <c r="BC7" s="228"/>
      <c r="BD7" s="228"/>
      <c r="BE7" s="229"/>
      <c r="BF7" s="229"/>
      <c r="BG7" s="229"/>
      <c r="BH7" s="229"/>
      <c r="BI7" s="229"/>
      <c r="BJ7" s="229"/>
      <c r="BK7" s="229"/>
      <c r="BL7" s="229"/>
      <c r="BM7" s="229"/>
      <c r="BN7" s="229"/>
      <c r="BO7" s="229"/>
      <c r="BP7" s="229"/>
      <c r="BQ7" s="232">
        <v>1</v>
      </c>
      <c r="BR7" s="233"/>
      <c r="BS7" s="812" t="s">
        <v>519</v>
      </c>
      <c r="BT7" s="813"/>
      <c r="BU7" s="813"/>
      <c r="BV7" s="813"/>
      <c r="BW7" s="813"/>
      <c r="BX7" s="813"/>
      <c r="BY7" s="813"/>
      <c r="BZ7" s="813"/>
      <c r="CA7" s="813"/>
      <c r="CB7" s="813"/>
      <c r="CC7" s="813"/>
      <c r="CD7" s="813"/>
      <c r="CE7" s="813"/>
      <c r="CF7" s="813"/>
      <c r="CG7" s="828"/>
      <c r="CH7" s="809">
        <v>1</v>
      </c>
      <c r="CI7" s="810"/>
      <c r="CJ7" s="810"/>
      <c r="CK7" s="810"/>
      <c r="CL7" s="811"/>
      <c r="CM7" s="809">
        <v>12</v>
      </c>
      <c r="CN7" s="810"/>
      <c r="CO7" s="810"/>
      <c r="CP7" s="810"/>
      <c r="CQ7" s="811"/>
      <c r="CR7" s="809">
        <v>8</v>
      </c>
      <c r="CS7" s="810"/>
      <c r="CT7" s="810"/>
      <c r="CU7" s="810"/>
      <c r="CV7" s="811"/>
      <c r="CW7" s="809" t="s">
        <v>521</v>
      </c>
      <c r="CX7" s="810"/>
      <c r="CY7" s="810"/>
      <c r="CZ7" s="810"/>
      <c r="DA7" s="811"/>
      <c r="DB7" s="809" t="s">
        <v>521</v>
      </c>
      <c r="DC7" s="810"/>
      <c r="DD7" s="810"/>
      <c r="DE7" s="810"/>
      <c r="DF7" s="811"/>
      <c r="DG7" s="809" t="s">
        <v>521</v>
      </c>
      <c r="DH7" s="810"/>
      <c r="DI7" s="810"/>
      <c r="DJ7" s="810"/>
      <c r="DK7" s="811"/>
      <c r="DL7" s="809" t="s">
        <v>521</v>
      </c>
      <c r="DM7" s="810"/>
      <c r="DN7" s="810"/>
      <c r="DO7" s="810"/>
      <c r="DP7" s="811"/>
      <c r="DQ7" s="809" t="s">
        <v>521</v>
      </c>
      <c r="DR7" s="810"/>
      <c r="DS7" s="810"/>
      <c r="DT7" s="810"/>
      <c r="DU7" s="811"/>
      <c r="DV7" s="812"/>
      <c r="DW7" s="813"/>
      <c r="DX7" s="813"/>
      <c r="DY7" s="813"/>
      <c r="DZ7" s="814"/>
      <c r="EA7" s="230"/>
    </row>
    <row r="8" spans="1:131" s="231" customFormat="1" ht="26.25" customHeight="1">
      <c r="A8" s="234">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t="s">
        <v>520</v>
      </c>
      <c r="BT8" s="840"/>
      <c r="BU8" s="840"/>
      <c r="BV8" s="840"/>
      <c r="BW8" s="840"/>
      <c r="BX8" s="840"/>
      <c r="BY8" s="840"/>
      <c r="BZ8" s="840"/>
      <c r="CA8" s="840"/>
      <c r="CB8" s="840"/>
      <c r="CC8" s="840"/>
      <c r="CD8" s="840"/>
      <c r="CE8" s="840"/>
      <c r="CF8" s="840"/>
      <c r="CG8" s="841"/>
      <c r="CH8" s="842">
        <v>0</v>
      </c>
      <c r="CI8" s="843"/>
      <c r="CJ8" s="843"/>
      <c r="CK8" s="843"/>
      <c r="CL8" s="844"/>
      <c r="CM8" s="842">
        <v>0</v>
      </c>
      <c r="CN8" s="843"/>
      <c r="CO8" s="843"/>
      <c r="CP8" s="843"/>
      <c r="CQ8" s="844"/>
      <c r="CR8" s="842">
        <v>3</v>
      </c>
      <c r="CS8" s="843"/>
      <c r="CT8" s="843"/>
      <c r="CU8" s="843"/>
      <c r="CV8" s="844"/>
      <c r="CW8" s="842">
        <v>23</v>
      </c>
      <c r="CX8" s="843"/>
      <c r="CY8" s="843"/>
      <c r="CZ8" s="843"/>
      <c r="DA8" s="844"/>
      <c r="DB8" s="842">
        <v>62</v>
      </c>
      <c r="DC8" s="843"/>
      <c r="DD8" s="843"/>
      <c r="DE8" s="843"/>
      <c r="DF8" s="844"/>
      <c r="DG8" s="842" t="s">
        <v>521</v>
      </c>
      <c r="DH8" s="843"/>
      <c r="DI8" s="843"/>
      <c r="DJ8" s="843"/>
      <c r="DK8" s="844"/>
      <c r="DL8" s="842" t="s">
        <v>521</v>
      </c>
      <c r="DM8" s="843"/>
      <c r="DN8" s="843"/>
      <c r="DO8" s="843"/>
      <c r="DP8" s="844"/>
      <c r="DQ8" s="842" t="s">
        <v>521</v>
      </c>
      <c r="DR8" s="843"/>
      <c r="DS8" s="843"/>
      <c r="DT8" s="843"/>
      <c r="DU8" s="844"/>
      <c r="DV8" s="839"/>
      <c r="DW8" s="840"/>
      <c r="DX8" s="840"/>
      <c r="DY8" s="840"/>
      <c r="DZ8" s="845"/>
      <c r="EA8" s="230"/>
    </row>
    <row r="9" spans="1:131" s="231" customFormat="1" ht="26.25" customHeight="1">
      <c r="A9" s="234">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c r="BT9" s="840"/>
      <c r="BU9" s="840"/>
      <c r="BV9" s="840"/>
      <c r="BW9" s="840"/>
      <c r="BX9" s="840"/>
      <c r="BY9" s="840"/>
      <c r="BZ9" s="840"/>
      <c r="CA9" s="840"/>
      <c r="CB9" s="840"/>
      <c r="CC9" s="840"/>
      <c r="CD9" s="840"/>
      <c r="CE9" s="840"/>
      <c r="CF9" s="840"/>
      <c r="CG9" s="841"/>
      <c r="CH9" s="842"/>
      <c r="CI9" s="843"/>
      <c r="CJ9" s="843"/>
      <c r="CK9" s="843"/>
      <c r="CL9" s="844"/>
      <c r="CM9" s="842"/>
      <c r="CN9" s="843"/>
      <c r="CO9" s="843"/>
      <c r="CP9" s="843"/>
      <c r="CQ9" s="844"/>
      <c r="CR9" s="842"/>
      <c r="CS9" s="843"/>
      <c r="CT9" s="843"/>
      <c r="CU9" s="843"/>
      <c r="CV9" s="844"/>
      <c r="CW9" s="842"/>
      <c r="CX9" s="843"/>
      <c r="CY9" s="843"/>
      <c r="CZ9" s="843"/>
      <c r="DA9" s="844"/>
      <c r="DB9" s="842"/>
      <c r="DC9" s="843"/>
      <c r="DD9" s="843"/>
      <c r="DE9" s="843"/>
      <c r="DF9" s="844"/>
      <c r="DG9" s="842"/>
      <c r="DH9" s="843"/>
      <c r="DI9" s="843"/>
      <c r="DJ9" s="843"/>
      <c r="DK9" s="844"/>
      <c r="DL9" s="842"/>
      <c r="DM9" s="843"/>
      <c r="DN9" s="843"/>
      <c r="DO9" s="843"/>
      <c r="DP9" s="844"/>
      <c r="DQ9" s="842"/>
      <c r="DR9" s="843"/>
      <c r="DS9" s="843"/>
      <c r="DT9" s="843"/>
      <c r="DU9" s="844"/>
      <c r="DV9" s="839"/>
      <c r="DW9" s="840"/>
      <c r="DX9" s="840"/>
      <c r="DY9" s="840"/>
      <c r="DZ9" s="845"/>
      <c r="EA9" s="230"/>
    </row>
    <row r="10" spans="1:131" s="231" customFormat="1" ht="26.25" customHeight="1">
      <c r="A10" s="234">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c r="BT10" s="840"/>
      <c r="BU10" s="840"/>
      <c r="BV10" s="840"/>
      <c r="BW10" s="840"/>
      <c r="BX10" s="840"/>
      <c r="BY10" s="840"/>
      <c r="BZ10" s="840"/>
      <c r="CA10" s="840"/>
      <c r="CB10" s="840"/>
      <c r="CC10" s="840"/>
      <c r="CD10" s="840"/>
      <c r="CE10" s="840"/>
      <c r="CF10" s="840"/>
      <c r="CG10" s="841"/>
      <c r="CH10" s="842"/>
      <c r="CI10" s="843"/>
      <c r="CJ10" s="843"/>
      <c r="CK10" s="843"/>
      <c r="CL10" s="844"/>
      <c r="CM10" s="842"/>
      <c r="CN10" s="843"/>
      <c r="CO10" s="843"/>
      <c r="CP10" s="843"/>
      <c r="CQ10" s="844"/>
      <c r="CR10" s="842"/>
      <c r="CS10" s="843"/>
      <c r="CT10" s="843"/>
      <c r="CU10" s="843"/>
      <c r="CV10" s="844"/>
      <c r="CW10" s="842"/>
      <c r="CX10" s="843"/>
      <c r="CY10" s="843"/>
      <c r="CZ10" s="843"/>
      <c r="DA10" s="844"/>
      <c r="DB10" s="842"/>
      <c r="DC10" s="843"/>
      <c r="DD10" s="843"/>
      <c r="DE10" s="843"/>
      <c r="DF10" s="844"/>
      <c r="DG10" s="842"/>
      <c r="DH10" s="843"/>
      <c r="DI10" s="843"/>
      <c r="DJ10" s="843"/>
      <c r="DK10" s="844"/>
      <c r="DL10" s="842"/>
      <c r="DM10" s="843"/>
      <c r="DN10" s="843"/>
      <c r="DO10" s="843"/>
      <c r="DP10" s="844"/>
      <c r="DQ10" s="842"/>
      <c r="DR10" s="843"/>
      <c r="DS10" s="843"/>
      <c r="DT10" s="843"/>
      <c r="DU10" s="844"/>
      <c r="DV10" s="839"/>
      <c r="DW10" s="840"/>
      <c r="DX10" s="840"/>
      <c r="DY10" s="840"/>
      <c r="DZ10" s="845"/>
      <c r="EA10" s="230"/>
    </row>
    <row r="11" spans="1:131" s="231" customFormat="1" ht="26.25" customHeight="1">
      <c r="A11" s="234">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0"/>
    </row>
    <row r="12" spans="1:131" s="231" customFormat="1" ht="26.25" customHeight="1">
      <c r="A12" s="234">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0"/>
    </row>
    <row r="13" spans="1:131" s="231" customFormat="1" ht="26.25" customHeight="1">
      <c r="A13" s="234">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0"/>
    </row>
    <row r="14" spans="1:131" s="231" customFormat="1" ht="26.25" customHeight="1">
      <c r="A14" s="234">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0"/>
    </row>
    <row r="15" spans="1:131" s="231" customFormat="1" ht="26.25" customHeight="1">
      <c r="A15" s="234">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0"/>
    </row>
    <row r="16" spans="1:131" s="231" customFormat="1" ht="26.25" customHeight="1">
      <c r="A16" s="234">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0"/>
    </row>
    <row r="17" spans="1:131" s="231" customFormat="1" ht="26.25" customHeight="1">
      <c r="A17" s="234">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0"/>
    </row>
    <row r="18" spans="1:131" s="231" customFormat="1" ht="26.25" customHeight="1">
      <c r="A18" s="234">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0"/>
    </row>
    <row r="19" spans="1:131" s="231" customFormat="1" ht="26.25" customHeight="1">
      <c r="A19" s="234">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0"/>
    </row>
    <row r="20" spans="1:131" s="231" customFormat="1" ht="26.25" customHeight="1">
      <c r="A20" s="234">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0"/>
    </row>
    <row r="21" spans="1:131" s="231" customFormat="1" ht="26.25" customHeight="1" thickBot="1">
      <c r="A21" s="234">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0"/>
    </row>
    <row r="22" spans="1:131" s="231" customFormat="1" ht="26.25" customHeight="1">
      <c r="A22" s="234">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323</v>
      </c>
      <c r="BA22" s="872"/>
      <c r="BB22" s="872"/>
      <c r="BC22" s="872"/>
      <c r="BD22" s="873"/>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0"/>
    </row>
    <row r="23" spans="1:131" s="231" customFormat="1" ht="26.25" customHeight="1" thickBot="1">
      <c r="A23" s="236" t="s">
        <v>324</v>
      </c>
      <c r="B23" s="855" t="s">
        <v>325</v>
      </c>
      <c r="C23" s="856"/>
      <c r="D23" s="856"/>
      <c r="E23" s="856"/>
      <c r="F23" s="856"/>
      <c r="G23" s="856"/>
      <c r="H23" s="856"/>
      <c r="I23" s="856"/>
      <c r="J23" s="856"/>
      <c r="K23" s="856"/>
      <c r="L23" s="856"/>
      <c r="M23" s="856"/>
      <c r="N23" s="856"/>
      <c r="O23" s="856"/>
      <c r="P23" s="857"/>
      <c r="Q23" s="858">
        <v>12234</v>
      </c>
      <c r="R23" s="859"/>
      <c r="S23" s="859"/>
      <c r="T23" s="859"/>
      <c r="U23" s="859"/>
      <c r="V23" s="859">
        <v>11736</v>
      </c>
      <c r="W23" s="859"/>
      <c r="X23" s="859"/>
      <c r="Y23" s="859"/>
      <c r="Z23" s="859"/>
      <c r="AA23" s="859">
        <v>498</v>
      </c>
      <c r="AB23" s="859"/>
      <c r="AC23" s="859"/>
      <c r="AD23" s="859"/>
      <c r="AE23" s="860"/>
      <c r="AF23" s="861">
        <v>490</v>
      </c>
      <c r="AG23" s="859"/>
      <c r="AH23" s="859"/>
      <c r="AI23" s="859"/>
      <c r="AJ23" s="862"/>
      <c r="AK23" s="863"/>
      <c r="AL23" s="864"/>
      <c r="AM23" s="864"/>
      <c r="AN23" s="864"/>
      <c r="AO23" s="864"/>
      <c r="AP23" s="859">
        <v>6035</v>
      </c>
      <c r="AQ23" s="859"/>
      <c r="AR23" s="859"/>
      <c r="AS23" s="859"/>
      <c r="AT23" s="859"/>
      <c r="AU23" s="875"/>
      <c r="AV23" s="875"/>
      <c r="AW23" s="875"/>
      <c r="AX23" s="875"/>
      <c r="AY23" s="876"/>
      <c r="AZ23" s="877" t="s">
        <v>174</v>
      </c>
      <c r="BA23" s="878"/>
      <c r="BB23" s="878"/>
      <c r="BC23" s="878"/>
      <c r="BD23" s="879"/>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0"/>
    </row>
    <row r="24" spans="1:131" s="231" customFormat="1" ht="26.25" customHeight="1">
      <c r="A24" s="874" t="s">
        <v>326</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0"/>
    </row>
    <row r="25" spans="1:131" ht="26.25" customHeight="1" thickBot="1">
      <c r="A25" s="791" t="s">
        <v>327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6"/>
    </row>
    <row r="26" spans="1:131" ht="26.25" customHeight="1">
      <c r="A26" s="793" t="s">
        <v>305</v>
      </c>
      <c r="B26" s="794"/>
      <c r="C26" s="794"/>
      <c r="D26" s="794"/>
      <c r="E26" s="794"/>
      <c r="F26" s="794"/>
      <c r="G26" s="794"/>
      <c r="H26" s="794"/>
      <c r="I26" s="794"/>
      <c r="J26" s="794"/>
      <c r="K26" s="794"/>
      <c r="L26" s="794"/>
      <c r="M26" s="794"/>
      <c r="N26" s="794"/>
      <c r="O26" s="794"/>
      <c r="P26" s="795"/>
      <c r="Q26" s="799" t="s">
        <v>328</v>
      </c>
      <c r="R26" s="800"/>
      <c r="S26" s="800"/>
      <c r="T26" s="800"/>
      <c r="U26" s="801"/>
      <c r="V26" s="799" t="s">
        <v>329</v>
      </c>
      <c r="W26" s="800"/>
      <c r="X26" s="800"/>
      <c r="Y26" s="800"/>
      <c r="Z26" s="801"/>
      <c r="AA26" s="799" t="s">
        <v>330</v>
      </c>
      <c r="AB26" s="800"/>
      <c r="AC26" s="800"/>
      <c r="AD26" s="800"/>
      <c r="AE26" s="800"/>
      <c r="AF26" s="880" t="s">
        <v>331</v>
      </c>
      <c r="AG26" s="881"/>
      <c r="AH26" s="881"/>
      <c r="AI26" s="881"/>
      <c r="AJ26" s="882"/>
      <c r="AK26" s="800" t="s">
        <v>332</v>
      </c>
      <c r="AL26" s="800"/>
      <c r="AM26" s="800"/>
      <c r="AN26" s="800"/>
      <c r="AO26" s="801"/>
      <c r="AP26" s="799" t="s">
        <v>333</v>
      </c>
      <c r="AQ26" s="800"/>
      <c r="AR26" s="800"/>
      <c r="AS26" s="800"/>
      <c r="AT26" s="801"/>
      <c r="AU26" s="799" t="s">
        <v>334</v>
      </c>
      <c r="AV26" s="800"/>
      <c r="AW26" s="800"/>
      <c r="AX26" s="800"/>
      <c r="AY26" s="801"/>
      <c r="AZ26" s="799" t="s">
        <v>335</v>
      </c>
      <c r="BA26" s="800"/>
      <c r="BB26" s="800"/>
      <c r="BC26" s="800"/>
      <c r="BD26" s="801"/>
      <c r="BE26" s="799" t="s">
        <v>312</v>
      </c>
      <c r="BF26" s="800"/>
      <c r="BG26" s="800"/>
      <c r="BH26" s="800"/>
      <c r="BI26" s="806"/>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6"/>
    </row>
    <row r="27" spans="1:131" ht="26.25" customHeight="1" thickBot="1">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6"/>
    </row>
    <row r="28" spans="1:131" ht="26.25" customHeight="1" thickTop="1">
      <c r="A28" s="238">
        <v>1</v>
      </c>
      <c r="B28" s="815" t="s">
        <v>336</v>
      </c>
      <c r="C28" s="816"/>
      <c r="D28" s="816"/>
      <c r="E28" s="816"/>
      <c r="F28" s="816"/>
      <c r="G28" s="816"/>
      <c r="H28" s="816"/>
      <c r="I28" s="816"/>
      <c r="J28" s="816"/>
      <c r="K28" s="816"/>
      <c r="L28" s="816"/>
      <c r="M28" s="816"/>
      <c r="N28" s="816"/>
      <c r="O28" s="816"/>
      <c r="P28" s="817"/>
      <c r="Q28" s="888">
        <v>2622</v>
      </c>
      <c r="R28" s="889"/>
      <c r="S28" s="889"/>
      <c r="T28" s="889"/>
      <c r="U28" s="889"/>
      <c r="V28" s="889">
        <v>2612</v>
      </c>
      <c r="W28" s="889"/>
      <c r="X28" s="889"/>
      <c r="Y28" s="889"/>
      <c r="Z28" s="889"/>
      <c r="AA28" s="889">
        <v>10</v>
      </c>
      <c r="AB28" s="889"/>
      <c r="AC28" s="889"/>
      <c r="AD28" s="889"/>
      <c r="AE28" s="890"/>
      <c r="AF28" s="891">
        <v>10</v>
      </c>
      <c r="AG28" s="889"/>
      <c r="AH28" s="889"/>
      <c r="AI28" s="889"/>
      <c r="AJ28" s="892"/>
      <c r="AK28" s="893">
        <v>238</v>
      </c>
      <c r="AL28" s="894"/>
      <c r="AM28" s="894"/>
      <c r="AN28" s="894"/>
      <c r="AO28" s="894"/>
      <c r="AP28" s="894" t="s">
        <v>521</v>
      </c>
      <c r="AQ28" s="894"/>
      <c r="AR28" s="894"/>
      <c r="AS28" s="894"/>
      <c r="AT28" s="894"/>
      <c r="AU28" s="894" t="s">
        <v>521</v>
      </c>
      <c r="AV28" s="894"/>
      <c r="AW28" s="894"/>
      <c r="AX28" s="894"/>
      <c r="AY28" s="894"/>
      <c r="AZ28" s="895" t="s">
        <v>521</v>
      </c>
      <c r="BA28" s="895"/>
      <c r="BB28" s="895"/>
      <c r="BC28" s="895"/>
      <c r="BD28" s="895"/>
      <c r="BE28" s="886"/>
      <c r="BF28" s="886"/>
      <c r="BG28" s="886"/>
      <c r="BH28" s="886"/>
      <c r="BI28" s="887"/>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6"/>
    </row>
    <row r="29" spans="1:131" ht="26.25" customHeight="1">
      <c r="A29" s="238">
        <v>2</v>
      </c>
      <c r="B29" s="846" t="s">
        <v>337</v>
      </c>
      <c r="C29" s="847"/>
      <c r="D29" s="847"/>
      <c r="E29" s="847"/>
      <c r="F29" s="847"/>
      <c r="G29" s="847"/>
      <c r="H29" s="847"/>
      <c r="I29" s="847"/>
      <c r="J29" s="847"/>
      <c r="K29" s="847"/>
      <c r="L29" s="847"/>
      <c r="M29" s="847"/>
      <c r="N29" s="847"/>
      <c r="O29" s="847"/>
      <c r="P29" s="848"/>
      <c r="Q29" s="849">
        <v>2481</v>
      </c>
      <c r="R29" s="850"/>
      <c r="S29" s="850"/>
      <c r="T29" s="850"/>
      <c r="U29" s="850"/>
      <c r="V29" s="850">
        <v>2423</v>
      </c>
      <c r="W29" s="850"/>
      <c r="X29" s="850"/>
      <c r="Y29" s="850"/>
      <c r="Z29" s="850"/>
      <c r="AA29" s="850">
        <v>58</v>
      </c>
      <c r="AB29" s="850"/>
      <c r="AC29" s="850"/>
      <c r="AD29" s="850"/>
      <c r="AE29" s="851"/>
      <c r="AF29" s="852">
        <v>58</v>
      </c>
      <c r="AG29" s="853"/>
      <c r="AH29" s="853"/>
      <c r="AI29" s="853"/>
      <c r="AJ29" s="854"/>
      <c r="AK29" s="900">
        <v>400</v>
      </c>
      <c r="AL29" s="896"/>
      <c r="AM29" s="896"/>
      <c r="AN29" s="896"/>
      <c r="AO29" s="896"/>
      <c r="AP29" s="896" t="s">
        <v>521</v>
      </c>
      <c r="AQ29" s="896"/>
      <c r="AR29" s="896"/>
      <c r="AS29" s="896"/>
      <c r="AT29" s="896"/>
      <c r="AU29" s="896" t="s">
        <v>521</v>
      </c>
      <c r="AV29" s="896"/>
      <c r="AW29" s="896"/>
      <c r="AX29" s="896"/>
      <c r="AY29" s="896"/>
      <c r="AZ29" s="897" t="s">
        <v>521</v>
      </c>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6"/>
    </row>
    <row r="30" spans="1:131" ht="26.25" customHeight="1">
      <c r="A30" s="238">
        <v>3</v>
      </c>
      <c r="B30" s="846" t="s">
        <v>338</v>
      </c>
      <c r="C30" s="847"/>
      <c r="D30" s="847"/>
      <c r="E30" s="847"/>
      <c r="F30" s="847"/>
      <c r="G30" s="847"/>
      <c r="H30" s="847"/>
      <c r="I30" s="847"/>
      <c r="J30" s="847"/>
      <c r="K30" s="847"/>
      <c r="L30" s="847"/>
      <c r="M30" s="847"/>
      <c r="N30" s="847"/>
      <c r="O30" s="847"/>
      <c r="P30" s="848"/>
      <c r="Q30" s="849">
        <v>337</v>
      </c>
      <c r="R30" s="850"/>
      <c r="S30" s="850"/>
      <c r="T30" s="850"/>
      <c r="U30" s="850"/>
      <c r="V30" s="850">
        <v>337</v>
      </c>
      <c r="W30" s="850"/>
      <c r="X30" s="850"/>
      <c r="Y30" s="850"/>
      <c r="Z30" s="850"/>
      <c r="AA30" s="850">
        <v>0</v>
      </c>
      <c r="AB30" s="850"/>
      <c r="AC30" s="850"/>
      <c r="AD30" s="850"/>
      <c r="AE30" s="851"/>
      <c r="AF30" s="852">
        <v>0</v>
      </c>
      <c r="AG30" s="853"/>
      <c r="AH30" s="853"/>
      <c r="AI30" s="853"/>
      <c r="AJ30" s="854"/>
      <c r="AK30" s="900">
        <v>107</v>
      </c>
      <c r="AL30" s="896"/>
      <c r="AM30" s="896"/>
      <c r="AN30" s="896"/>
      <c r="AO30" s="896"/>
      <c r="AP30" s="896" t="s">
        <v>521</v>
      </c>
      <c r="AQ30" s="896"/>
      <c r="AR30" s="896"/>
      <c r="AS30" s="896"/>
      <c r="AT30" s="896"/>
      <c r="AU30" s="896" t="s">
        <v>521</v>
      </c>
      <c r="AV30" s="896"/>
      <c r="AW30" s="896"/>
      <c r="AX30" s="896"/>
      <c r="AY30" s="896"/>
      <c r="AZ30" s="897" t="s">
        <v>521</v>
      </c>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6"/>
    </row>
    <row r="31" spans="1:131" ht="26.25" customHeight="1">
      <c r="A31" s="238">
        <v>4</v>
      </c>
      <c r="B31" s="846" t="s">
        <v>339</v>
      </c>
      <c r="C31" s="847"/>
      <c r="D31" s="847"/>
      <c r="E31" s="847"/>
      <c r="F31" s="847"/>
      <c r="G31" s="847"/>
      <c r="H31" s="847"/>
      <c r="I31" s="847"/>
      <c r="J31" s="847"/>
      <c r="K31" s="847"/>
      <c r="L31" s="847"/>
      <c r="M31" s="847"/>
      <c r="N31" s="847"/>
      <c r="O31" s="847"/>
      <c r="P31" s="848"/>
      <c r="Q31" s="849">
        <v>383</v>
      </c>
      <c r="R31" s="850"/>
      <c r="S31" s="850"/>
      <c r="T31" s="850"/>
      <c r="U31" s="850"/>
      <c r="V31" s="850">
        <v>32</v>
      </c>
      <c r="W31" s="850"/>
      <c r="X31" s="850"/>
      <c r="Y31" s="850"/>
      <c r="Z31" s="850"/>
      <c r="AA31" s="850">
        <v>351</v>
      </c>
      <c r="AB31" s="850"/>
      <c r="AC31" s="850"/>
      <c r="AD31" s="850"/>
      <c r="AE31" s="851"/>
      <c r="AF31" s="852">
        <v>351</v>
      </c>
      <c r="AG31" s="853"/>
      <c r="AH31" s="853"/>
      <c r="AI31" s="853"/>
      <c r="AJ31" s="854"/>
      <c r="AK31" s="900">
        <v>83</v>
      </c>
      <c r="AL31" s="896"/>
      <c r="AM31" s="896"/>
      <c r="AN31" s="896"/>
      <c r="AO31" s="896"/>
      <c r="AP31" s="896">
        <v>4869</v>
      </c>
      <c r="AQ31" s="896"/>
      <c r="AR31" s="896"/>
      <c r="AS31" s="896"/>
      <c r="AT31" s="896"/>
      <c r="AU31" s="896">
        <v>731</v>
      </c>
      <c r="AV31" s="896"/>
      <c r="AW31" s="896"/>
      <c r="AX31" s="896"/>
      <c r="AY31" s="896"/>
      <c r="AZ31" s="897" t="s">
        <v>521</v>
      </c>
      <c r="BA31" s="897"/>
      <c r="BB31" s="897"/>
      <c r="BC31" s="897"/>
      <c r="BD31" s="897"/>
      <c r="BE31" s="898" t="s">
        <v>340</v>
      </c>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6"/>
    </row>
    <row r="32" spans="1:131" ht="26.25" customHeight="1">
      <c r="A32" s="238">
        <v>5</v>
      </c>
      <c r="B32" s="846" t="s">
        <v>341</v>
      </c>
      <c r="C32" s="847"/>
      <c r="D32" s="847"/>
      <c r="E32" s="847"/>
      <c r="F32" s="847"/>
      <c r="G32" s="847"/>
      <c r="H32" s="847"/>
      <c r="I32" s="847"/>
      <c r="J32" s="847"/>
      <c r="K32" s="847"/>
      <c r="L32" s="847"/>
      <c r="M32" s="847"/>
      <c r="N32" s="847"/>
      <c r="O32" s="847"/>
      <c r="P32" s="848"/>
      <c r="Q32" s="849">
        <v>1166</v>
      </c>
      <c r="R32" s="850"/>
      <c r="S32" s="850"/>
      <c r="T32" s="850"/>
      <c r="U32" s="850"/>
      <c r="V32" s="850">
        <v>1125</v>
      </c>
      <c r="W32" s="850"/>
      <c r="X32" s="850"/>
      <c r="Y32" s="850"/>
      <c r="Z32" s="850"/>
      <c r="AA32" s="850">
        <v>41</v>
      </c>
      <c r="AB32" s="850"/>
      <c r="AC32" s="850"/>
      <c r="AD32" s="850"/>
      <c r="AE32" s="851"/>
      <c r="AF32" s="852">
        <v>41</v>
      </c>
      <c r="AG32" s="853"/>
      <c r="AH32" s="853"/>
      <c r="AI32" s="853"/>
      <c r="AJ32" s="854"/>
      <c r="AK32" s="900">
        <v>412</v>
      </c>
      <c r="AL32" s="896"/>
      <c r="AM32" s="896"/>
      <c r="AN32" s="896"/>
      <c r="AO32" s="896"/>
      <c r="AP32" s="896">
        <v>6570</v>
      </c>
      <c r="AQ32" s="896"/>
      <c r="AR32" s="896"/>
      <c r="AS32" s="896"/>
      <c r="AT32" s="896"/>
      <c r="AU32" s="896">
        <v>4876</v>
      </c>
      <c r="AV32" s="896"/>
      <c r="AW32" s="896"/>
      <c r="AX32" s="896"/>
      <c r="AY32" s="896"/>
      <c r="AZ32" s="897" t="s">
        <v>521</v>
      </c>
      <c r="BA32" s="897"/>
      <c r="BB32" s="897"/>
      <c r="BC32" s="897"/>
      <c r="BD32" s="897"/>
      <c r="BE32" s="898" t="s">
        <v>342</v>
      </c>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6"/>
    </row>
    <row r="33" spans="1:131" ht="26.25" customHeight="1">
      <c r="A33" s="238">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6"/>
    </row>
    <row r="34" spans="1:131" ht="26.25" customHeight="1">
      <c r="A34" s="238">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6"/>
    </row>
    <row r="35" spans="1:131" ht="26.25" customHeight="1">
      <c r="A35" s="238">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6"/>
    </row>
    <row r="36" spans="1:131" ht="26.25" customHeight="1">
      <c r="A36" s="238">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6"/>
    </row>
    <row r="37" spans="1:131" ht="26.25" customHeight="1">
      <c r="A37" s="238">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6"/>
    </row>
    <row r="38" spans="1:131" ht="26.25" customHeight="1">
      <c r="A38" s="238">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6"/>
    </row>
    <row r="39" spans="1:131" ht="26.25" customHeight="1">
      <c r="A39" s="238">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6"/>
    </row>
    <row r="40" spans="1:131" ht="26.25" customHeight="1">
      <c r="A40" s="234">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6"/>
    </row>
    <row r="41" spans="1:131" ht="26.25" customHeight="1">
      <c r="A41" s="234">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6"/>
    </row>
    <row r="42" spans="1:131" ht="26.25" customHeight="1">
      <c r="A42" s="234">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6"/>
    </row>
    <row r="43" spans="1:131" ht="26.25" customHeight="1">
      <c r="A43" s="234">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6"/>
    </row>
    <row r="44" spans="1:131" ht="26.25" customHeight="1">
      <c r="A44" s="234">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6"/>
    </row>
    <row r="45" spans="1:131" ht="26.25" customHeight="1">
      <c r="A45" s="234">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6"/>
    </row>
    <row r="46" spans="1:131" ht="26.25" customHeight="1">
      <c r="A46" s="234">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6"/>
    </row>
    <row r="47" spans="1:131" ht="26.25" customHeight="1">
      <c r="A47" s="234">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6"/>
    </row>
    <row r="48" spans="1:131" ht="26.25" customHeight="1">
      <c r="A48" s="234">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6"/>
    </row>
    <row r="49" spans="1:131" ht="26.25" customHeight="1">
      <c r="A49" s="234">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6"/>
    </row>
    <row r="50" spans="1:131" ht="26.25" customHeight="1">
      <c r="A50" s="234">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6"/>
    </row>
    <row r="51" spans="1:131" ht="26.25" customHeight="1">
      <c r="A51" s="234">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6"/>
    </row>
    <row r="52" spans="1:131" ht="26.25" customHeight="1">
      <c r="A52" s="234">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6"/>
    </row>
    <row r="53" spans="1:131" ht="26.25" customHeight="1">
      <c r="A53" s="234">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6"/>
    </row>
    <row r="54" spans="1:131" ht="26.25" customHeight="1">
      <c r="A54" s="234">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6"/>
    </row>
    <row r="55" spans="1:131" ht="26.25" customHeight="1">
      <c r="A55" s="234">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6"/>
    </row>
    <row r="56" spans="1:131" ht="26.25" customHeight="1">
      <c r="A56" s="234">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6"/>
    </row>
    <row r="57" spans="1:131" ht="26.25" customHeight="1">
      <c r="A57" s="234">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6"/>
    </row>
    <row r="58" spans="1:131" ht="26.25" customHeight="1">
      <c r="A58" s="234">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6"/>
    </row>
    <row r="59" spans="1:131" ht="26.25" customHeight="1">
      <c r="A59" s="234">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6"/>
    </row>
    <row r="60" spans="1:131" ht="26.25" customHeight="1">
      <c r="A60" s="234">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6"/>
    </row>
    <row r="61" spans="1:131" ht="26.25" customHeight="1" thickBot="1">
      <c r="A61" s="234">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6"/>
    </row>
    <row r="62" spans="1:131" ht="26.25" customHeight="1">
      <c r="A62" s="234">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343</v>
      </c>
      <c r="BK62" s="872"/>
      <c r="BL62" s="872"/>
      <c r="BM62" s="872"/>
      <c r="BN62" s="873"/>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6"/>
    </row>
    <row r="63" spans="1:131" ht="26.25" customHeight="1" thickBot="1">
      <c r="A63" s="236" t="s">
        <v>324</v>
      </c>
      <c r="B63" s="855" t="s">
        <v>344</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461</v>
      </c>
      <c r="AG63" s="910"/>
      <c r="AH63" s="910"/>
      <c r="AI63" s="910"/>
      <c r="AJ63" s="911"/>
      <c r="AK63" s="912"/>
      <c r="AL63" s="907"/>
      <c r="AM63" s="907"/>
      <c r="AN63" s="907"/>
      <c r="AO63" s="907"/>
      <c r="AP63" s="910">
        <v>11439</v>
      </c>
      <c r="AQ63" s="910"/>
      <c r="AR63" s="910"/>
      <c r="AS63" s="910"/>
      <c r="AT63" s="910"/>
      <c r="AU63" s="910">
        <v>5607</v>
      </c>
      <c r="AV63" s="910"/>
      <c r="AW63" s="910"/>
      <c r="AX63" s="910"/>
      <c r="AY63" s="910"/>
      <c r="AZ63" s="914"/>
      <c r="BA63" s="914"/>
      <c r="BB63" s="914"/>
      <c r="BC63" s="914"/>
      <c r="BD63" s="914"/>
      <c r="BE63" s="915"/>
      <c r="BF63" s="915"/>
      <c r="BG63" s="915"/>
      <c r="BH63" s="915"/>
      <c r="BI63" s="916"/>
      <c r="BJ63" s="917" t="s">
        <v>345</v>
      </c>
      <c r="BK63" s="918"/>
      <c r="BL63" s="918"/>
      <c r="BM63" s="918"/>
      <c r="BN63" s="919"/>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6"/>
    </row>
    <row r="65" spans="1:131" ht="26.25" customHeight="1" thickBot="1">
      <c r="A65" s="228" t="s">
        <v>346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6"/>
    </row>
    <row r="66" spans="1:131" ht="26.25" customHeight="1">
      <c r="A66" s="793" t="s">
        <v>347</v>
      </c>
      <c r="B66" s="794"/>
      <c r="C66" s="794"/>
      <c r="D66" s="794"/>
      <c r="E66" s="794"/>
      <c r="F66" s="794"/>
      <c r="G66" s="794"/>
      <c r="H66" s="794"/>
      <c r="I66" s="794"/>
      <c r="J66" s="794"/>
      <c r="K66" s="794"/>
      <c r="L66" s="794"/>
      <c r="M66" s="794"/>
      <c r="N66" s="794"/>
      <c r="O66" s="794"/>
      <c r="P66" s="795"/>
      <c r="Q66" s="799" t="s">
        <v>348</v>
      </c>
      <c r="R66" s="800"/>
      <c r="S66" s="800"/>
      <c r="T66" s="800"/>
      <c r="U66" s="801"/>
      <c r="V66" s="799" t="s">
        <v>349</v>
      </c>
      <c r="W66" s="800"/>
      <c r="X66" s="800"/>
      <c r="Y66" s="800"/>
      <c r="Z66" s="801"/>
      <c r="AA66" s="799" t="s">
        <v>330</v>
      </c>
      <c r="AB66" s="800"/>
      <c r="AC66" s="800"/>
      <c r="AD66" s="800"/>
      <c r="AE66" s="801"/>
      <c r="AF66" s="920" t="s">
        <v>331</v>
      </c>
      <c r="AG66" s="881"/>
      <c r="AH66" s="881"/>
      <c r="AI66" s="881"/>
      <c r="AJ66" s="921"/>
      <c r="AK66" s="799" t="s">
        <v>350</v>
      </c>
      <c r="AL66" s="794"/>
      <c r="AM66" s="794"/>
      <c r="AN66" s="794"/>
      <c r="AO66" s="795"/>
      <c r="AP66" s="799" t="s">
        <v>351</v>
      </c>
      <c r="AQ66" s="800"/>
      <c r="AR66" s="800"/>
      <c r="AS66" s="800"/>
      <c r="AT66" s="801"/>
      <c r="AU66" s="799" t="s">
        <v>352</v>
      </c>
      <c r="AV66" s="800"/>
      <c r="AW66" s="800"/>
      <c r="AX66" s="800"/>
      <c r="AY66" s="801"/>
      <c r="AZ66" s="799" t="s">
        <v>312</v>
      </c>
      <c r="BA66" s="800"/>
      <c r="BB66" s="800"/>
      <c r="BC66" s="800"/>
      <c r="BD66" s="806"/>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c r="A68" s="232">
        <v>1</v>
      </c>
      <c r="B68" s="935" t="s">
        <v>515</v>
      </c>
      <c r="C68" s="936"/>
      <c r="D68" s="936"/>
      <c r="E68" s="936"/>
      <c r="F68" s="936"/>
      <c r="G68" s="936"/>
      <c r="H68" s="936"/>
      <c r="I68" s="936"/>
      <c r="J68" s="936"/>
      <c r="K68" s="936"/>
      <c r="L68" s="936"/>
      <c r="M68" s="936"/>
      <c r="N68" s="936"/>
      <c r="O68" s="936"/>
      <c r="P68" s="937"/>
      <c r="Q68" s="938">
        <v>182</v>
      </c>
      <c r="R68" s="932"/>
      <c r="S68" s="932"/>
      <c r="T68" s="932"/>
      <c r="U68" s="932"/>
      <c r="V68" s="932">
        <v>166</v>
      </c>
      <c r="W68" s="932"/>
      <c r="X68" s="932"/>
      <c r="Y68" s="932"/>
      <c r="Z68" s="932"/>
      <c r="AA68" s="932">
        <v>16</v>
      </c>
      <c r="AB68" s="932"/>
      <c r="AC68" s="932"/>
      <c r="AD68" s="932"/>
      <c r="AE68" s="932"/>
      <c r="AF68" s="932">
        <v>16</v>
      </c>
      <c r="AG68" s="932"/>
      <c r="AH68" s="932"/>
      <c r="AI68" s="932"/>
      <c r="AJ68" s="932"/>
      <c r="AK68" s="932" t="s">
        <v>521</v>
      </c>
      <c r="AL68" s="932"/>
      <c r="AM68" s="932"/>
      <c r="AN68" s="932"/>
      <c r="AO68" s="932"/>
      <c r="AP68" s="932" t="s">
        <v>521</v>
      </c>
      <c r="AQ68" s="932"/>
      <c r="AR68" s="932"/>
      <c r="AS68" s="932"/>
      <c r="AT68" s="932"/>
      <c r="AU68" s="932" t="s">
        <v>521</v>
      </c>
      <c r="AV68" s="932"/>
      <c r="AW68" s="932"/>
      <c r="AX68" s="932"/>
      <c r="AY68" s="932"/>
      <c r="AZ68" s="933"/>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c r="A69" s="234">
        <v>2</v>
      </c>
      <c r="B69" s="939" t="s">
        <v>516</v>
      </c>
      <c r="C69" s="940"/>
      <c r="D69" s="940"/>
      <c r="E69" s="940"/>
      <c r="F69" s="940"/>
      <c r="G69" s="940"/>
      <c r="H69" s="940"/>
      <c r="I69" s="940"/>
      <c r="J69" s="940"/>
      <c r="K69" s="940"/>
      <c r="L69" s="940"/>
      <c r="M69" s="940"/>
      <c r="N69" s="940"/>
      <c r="O69" s="940"/>
      <c r="P69" s="941"/>
      <c r="Q69" s="942">
        <v>1464</v>
      </c>
      <c r="R69" s="896"/>
      <c r="S69" s="896"/>
      <c r="T69" s="896"/>
      <c r="U69" s="896"/>
      <c r="V69" s="896">
        <v>1417</v>
      </c>
      <c r="W69" s="896"/>
      <c r="X69" s="896"/>
      <c r="Y69" s="896"/>
      <c r="Z69" s="896"/>
      <c r="AA69" s="896">
        <v>47</v>
      </c>
      <c r="AB69" s="896"/>
      <c r="AC69" s="896"/>
      <c r="AD69" s="896"/>
      <c r="AE69" s="896"/>
      <c r="AF69" s="896">
        <v>47</v>
      </c>
      <c r="AG69" s="896"/>
      <c r="AH69" s="896"/>
      <c r="AI69" s="896"/>
      <c r="AJ69" s="896"/>
      <c r="AK69" s="896" t="s">
        <v>521</v>
      </c>
      <c r="AL69" s="896"/>
      <c r="AM69" s="896"/>
      <c r="AN69" s="896"/>
      <c r="AO69" s="896"/>
      <c r="AP69" s="896" t="s">
        <v>521</v>
      </c>
      <c r="AQ69" s="896"/>
      <c r="AR69" s="896"/>
      <c r="AS69" s="896"/>
      <c r="AT69" s="896"/>
      <c r="AU69" s="896" t="s">
        <v>521</v>
      </c>
      <c r="AV69" s="896"/>
      <c r="AW69" s="896"/>
      <c r="AX69" s="896"/>
      <c r="AY69" s="896"/>
      <c r="AZ69" s="898"/>
      <c r="BA69" s="898"/>
      <c r="BB69" s="898"/>
      <c r="BC69" s="898"/>
      <c r="BD69" s="899"/>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c r="A70" s="234">
        <v>3</v>
      </c>
      <c r="B70" s="939" t="s">
        <v>517</v>
      </c>
      <c r="C70" s="940"/>
      <c r="D70" s="940"/>
      <c r="E70" s="940"/>
      <c r="F70" s="940"/>
      <c r="G70" s="940"/>
      <c r="H70" s="940"/>
      <c r="I70" s="940"/>
      <c r="J70" s="940"/>
      <c r="K70" s="940"/>
      <c r="L70" s="940"/>
      <c r="M70" s="940"/>
      <c r="N70" s="940"/>
      <c r="O70" s="940"/>
      <c r="P70" s="941"/>
      <c r="Q70" s="942">
        <v>1349</v>
      </c>
      <c r="R70" s="896"/>
      <c r="S70" s="896"/>
      <c r="T70" s="896"/>
      <c r="U70" s="896"/>
      <c r="V70" s="896">
        <v>1286</v>
      </c>
      <c r="W70" s="896"/>
      <c r="X70" s="896"/>
      <c r="Y70" s="896"/>
      <c r="Z70" s="896"/>
      <c r="AA70" s="896">
        <v>63</v>
      </c>
      <c r="AB70" s="896"/>
      <c r="AC70" s="896"/>
      <c r="AD70" s="896"/>
      <c r="AE70" s="896"/>
      <c r="AF70" s="896">
        <v>63</v>
      </c>
      <c r="AG70" s="896"/>
      <c r="AH70" s="896"/>
      <c r="AI70" s="896"/>
      <c r="AJ70" s="896"/>
      <c r="AK70" s="896" t="s">
        <v>521</v>
      </c>
      <c r="AL70" s="896"/>
      <c r="AM70" s="896"/>
      <c r="AN70" s="896"/>
      <c r="AO70" s="896"/>
      <c r="AP70" s="896">
        <v>275</v>
      </c>
      <c r="AQ70" s="896"/>
      <c r="AR70" s="896"/>
      <c r="AS70" s="896"/>
      <c r="AT70" s="896"/>
      <c r="AU70" s="896" t="s">
        <v>521</v>
      </c>
      <c r="AV70" s="896"/>
      <c r="AW70" s="896"/>
      <c r="AX70" s="896"/>
      <c r="AY70" s="896"/>
      <c r="AZ70" s="898"/>
      <c r="BA70" s="898"/>
      <c r="BB70" s="898"/>
      <c r="BC70" s="898"/>
      <c r="BD70" s="899"/>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c r="A71" s="234">
        <v>4</v>
      </c>
      <c r="B71" s="939" t="s">
        <v>518</v>
      </c>
      <c r="C71" s="940"/>
      <c r="D71" s="940"/>
      <c r="E71" s="940"/>
      <c r="F71" s="940"/>
      <c r="G71" s="940"/>
      <c r="H71" s="940"/>
      <c r="I71" s="940"/>
      <c r="J71" s="940"/>
      <c r="K71" s="940"/>
      <c r="L71" s="940"/>
      <c r="M71" s="940"/>
      <c r="N71" s="940"/>
      <c r="O71" s="940"/>
      <c r="P71" s="941"/>
      <c r="Q71" s="942">
        <v>15</v>
      </c>
      <c r="R71" s="896"/>
      <c r="S71" s="896"/>
      <c r="T71" s="896"/>
      <c r="U71" s="896"/>
      <c r="V71" s="896">
        <v>14</v>
      </c>
      <c r="W71" s="896"/>
      <c r="X71" s="896"/>
      <c r="Y71" s="896"/>
      <c r="Z71" s="896"/>
      <c r="AA71" s="896">
        <v>1</v>
      </c>
      <c r="AB71" s="896"/>
      <c r="AC71" s="896"/>
      <c r="AD71" s="896"/>
      <c r="AE71" s="896"/>
      <c r="AF71" s="896">
        <v>1</v>
      </c>
      <c r="AG71" s="896"/>
      <c r="AH71" s="896"/>
      <c r="AI71" s="896"/>
      <c r="AJ71" s="896"/>
      <c r="AK71" s="896" t="s">
        <v>521</v>
      </c>
      <c r="AL71" s="896"/>
      <c r="AM71" s="896"/>
      <c r="AN71" s="896"/>
      <c r="AO71" s="896"/>
      <c r="AP71" s="896" t="s">
        <v>521</v>
      </c>
      <c r="AQ71" s="896"/>
      <c r="AR71" s="896"/>
      <c r="AS71" s="896"/>
      <c r="AT71" s="896"/>
      <c r="AU71" s="896" t="s">
        <v>521</v>
      </c>
      <c r="AV71" s="896"/>
      <c r="AW71" s="896"/>
      <c r="AX71" s="896"/>
      <c r="AY71" s="896"/>
      <c r="AZ71" s="898"/>
      <c r="BA71" s="898"/>
      <c r="BB71" s="898"/>
      <c r="BC71" s="898"/>
      <c r="BD71" s="899"/>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c r="A72" s="234">
        <v>5</v>
      </c>
      <c r="B72" s="939"/>
      <c r="C72" s="940"/>
      <c r="D72" s="940"/>
      <c r="E72" s="940"/>
      <c r="F72" s="940"/>
      <c r="G72" s="940"/>
      <c r="H72" s="940"/>
      <c r="I72" s="940"/>
      <c r="J72" s="940"/>
      <c r="K72" s="940"/>
      <c r="L72" s="940"/>
      <c r="M72" s="940"/>
      <c r="N72" s="940"/>
      <c r="O72" s="940"/>
      <c r="P72" s="941"/>
      <c r="Q72" s="942"/>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8"/>
      <c r="BA72" s="898"/>
      <c r="BB72" s="898"/>
      <c r="BC72" s="898"/>
      <c r="BD72" s="899"/>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c r="A73" s="234">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8"/>
      <c r="BA73" s="898"/>
      <c r="BB73" s="898"/>
      <c r="BC73" s="898"/>
      <c r="BD73" s="899"/>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c r="A74" s="234">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c r="A75" s="234">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c r="A76" s="234">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c r="A77" s="234">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c r="A78" s="234">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c r="A79" s="234">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c r="A80" s="234">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c r="A88" s="236" t="s">
        <v>324</v>
      </c>
      <c r="B88" s="855" t="s">
        <v>353</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127</v>
      </c>
      <c r="AG88" s="910"/>
      <c r="AH88" s="910"/>
      <c r="AI88" s="910"/>
      <c r="AJ88" s="910"/>
      <c r="AK88" s="907"/>
      <c r="AL88" s="907"/>
      <c r="AM88" s="907"/>
      <c r="AN88" s="907"/>
      <c r="AO88" s="907"/>
      <c r="AP88" s="910">
        <v>275</v>
      </c>
      <c r="AQ88" s="910"/>
      <c r="AR88" s="910"/>
      <c r="AS88" s="910"/>
      <c r="AT88" s="910"/>
      <c r="AU88" s="910" t="s">
        <v>521</v>
      </c>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324</v>
      </c>
      <c r="BR102" s="855" t="s">
        <v>354</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v>11</v>
      </c>
      <c r="CS102" s="918"/>
      <c r="CT102" s="918"/>
      <c r="CU102" s="918"/>
      <c r="CV102" s="957"/>
      <c r="CW102" s="956">
        <v>23</v>
      </c>
      <c r="CX102" s="918"/>
      <c r="CY102" s="918"/>
      <c r="CZ102" s="918"/>
      <c r="DA102" s="957"/>
      <c r="DB102" s="956">
        <v>62</v>
      </c>
      <c r="DC102" s="918"/>
      <c r="DD102" s="918"/>
      <c r="DE102" s="918"/>
      <c r="DF102" s="957"/>
      <c r="DG102" s="956" t="s">
        <v>521</v>
      </c>
      <c r="DH102" s="918"/>
      <c r="DI102" s="918"/>
      <c r="DJ102" s="918"/>
      <c r="DK102" s="957"/>
      <c r="DL102" s="956" t="s">
        <v>521</v>
      </c>
      <c r="DM102" s="918"/>
      <c r="DN102" s="918"/>
      <c r="DO102" s="918"/>
      <c r="DP102" s="957"/>
      <c r="DQ102" s="956" t="s">
        <v>521</v>
      </c>
      <c r="DR102" s="918"/>
      <c r="DS102" s="918"/>
      <c r="DT102" s="918"/>
      <c r="DU102" s="957"/>
      <c r="DV102" s="855"/>
      <c r="DW102" s="856"/>
      <c r="DX102" s="856"/>
      <c r="DY102" s="856"/>
      <c r="DZ102" s="980"/>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355</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356</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3" t="s">
        <v>359</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360</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c r="A109" s="978" t="s">
        <v>361</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362</v>
      </c>
      <c r="AB109" s="959"/>
      <c r="AC109" s="959"/>
      <c r="AD109" s="959"/>
      <c r="AE109" s="960"/>
      <c r="AF109" s="958" t="s">
        <v>363</v>
      </c>
      <c r="AG109" s="959"/>
      <c r="AH109" s="959"/>
      <c r="AI109" s="959"/>
      <c r="AJ109" s="960"/>
      <c r="AK109" s="958" t="s">
        <v>266</v>
      </c>
      <c r="AL109" s="959"/>
      <c r="AM109" s="959"/>
      <c r="AN109" s="959"/>
      <c r="AO109" s="960"/>
      <c r="AP109" s="958" t="s">
        <v>364</v>
      </c>
      <c r="AQ109" s="959"/>
      <c r="AR109" s="959"/>
      <c r="AS109" s="959"/>
      <c r="AT109" s="961"/>
      <c r="AU109" s="978" t="s">
        <v>361</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362</v>
      </c>
      <c r="BR109" s="959"/>
      <c r="BS109" s="959"/>
      <c r="BT109" s="959"/>
      <c r="BU109" s="960"/>
      <c r="BV109" s="958" t="s">
        <v>363</v>
      </c>
      <c r="BW109" s="959"/>
      <c r="BX109" s="959"/>
      <c r="BY109" s="959"/>
      <c r="BZ109" s="960"/>
      <c r="CA109" s="958" t="s">
        <v>266</v>
      </c>
      <c r="CB109" s="959"/>
      <c r="CC109" s="959"/>
      <c r="CD109" s="959"/>
      <c r="CE109" s="960"/>
      <c r="CF109" s="979" t="s">
        <v>364</v>
      </c>
      <c r="CG109" s="979"/>
      <c r="CH109" s="979"/>
      <c r="CI109" s="979"/>
      <c r="CJ109" s="979"/>
      <c r="CK109" s="958" t="s">
        <v>365</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362</v>
      </c>
      <c r="DH109" s="959"/>
      <c r="DI109" s="959"/>
      <c r="DJ109" s="959"/>
      <c r="DK109" s="960"/>
      <c r="DL109" s="958" t="s">
        <v>363</v>
      </c>
      <c r="DM109" s="959"/>
      <c r="DN109" s="959"/>
      <c r="DO109" s="959"/>
      <c r="DP109" s="960"/>
      <c r="DQ109" s="958" t="s">
        <v>266</v>
      </c>
      <c r="DR109" s="959"/>
      <c r="DS109" s="959"/>
      <c r="DT109" s="959"/>
      <c r="DU109" s="960"/>
      <c r="DV109" s="958" t="s">
        <v>364</v>
      </c>
      <c r="DW109" s="959"/>
      <c r="DX109" s="959"/>
      <c r="DY109" s="959"/>
      <c r="DZ109" s="961"/>
    </row>
    <row r="110" spans="1:131" s="226" customFormat="1" ht="26.25" customHeight="1">
      <c r="A110" s="962" t="s">
        <v>366</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688609</v>
      </c>
      <c r="AB110" s="966"/>
      <c r="AC110" s="966"/>
      <c r="AD110" s="966"/>
      <c r="AE110" s="967"/>
      <c r="AF110" s="968">
        <v>686977</v>
      </c>
      <c r="AG110" s="966"/>
      <c r="AH110" s="966"/>
      <c r="AI110" s="966"/>
      <c r="AJ110" s="967"/>
      <c r="AK110" s="968">
        <v>684898</v>
      </c>
      <c r="AL110" s="966"/>
      <c r="AM110" s="966"/>
      <c r="AN110" s="966"/>
      <c r="AO110" s="967"/>
      <c r="AP110" s="969">
        <v>12.7</v>
      </c>
      <c r="AQ110" s="970"/>
      <c r="AR110" s="970"/>
      <c r="AS110" s="970"/>
      <c r="AT110" s="971"/>
      <c r="AU110" s="972" t="s">
        <v>73</v>
      </c>
      <c r="AV110" s="973"/>
      <c r="AW110" s="973"/>
      <c r="AX110" s="973"/>
      <c r="AY110" s="973"/>
      <c r="AZ110" s="995" t="s">
        <v>367</v>
      </c>
      <c r="BA110" s="963"/>
      <c r="BB110" s="963"/>
      <c r="BC110" s="963"/>
      <c r="BD110" s="963"/>
      <c r="BE110" s="963"/>
      <c r="BF110" s="963"/>
      <c r="BG110" s="963"/>
      <c r="BH110" s="963"/>
      <c r="BI110" s="963"/>
      <c r="BJ110" s="963"/>
      <c r="BK110" s="963"/>
      <c r="BL110" s="963"/>
      <c r="BM110" s="963"/>
      <c r="BN110" s="963"/>
      <c r="BO110" s="963"/>
      <c r="BP110" s="964"/>
      <c r="BQ110" s="996">
        <v>6536743</v>
      </c>
      <c r="BR110" s="997"/>
      <c r="BS110" s="997"/>
      <c r="BT110" s="997"/>
      <c r="BU110" s="997"/>
      <c r="BV110" s="997">
        <v>6273529</v>
      </c>
      <c r="BW110" s="997"/>
      <c r="BX110" s="997"/>
      <c r="BY110" s="997"/>
      <c r="BZ110" s="997"/>
      <c r="CA110" s="997">
        <v>6035049</v>
      </c>
      <c r="CB110" s="997"/>
      <c r="CC110" s="997"/>
      <c r="CD110" s="997"/>
      <c r="CE110" s="997"/>
      <c r="CF110" s="1010">
        <v>111.8</v>
      </c>
      <c r="CG110" s="1011"/>
      <c r="CH110" s="1011"/>
      <c r="CI110" s="1011"/>
      <c r="CJ110" s="1011"/>
      <c r="CK110" s="1012" t="s">
        <v>368</v>
      </c>
      <c r="CL110" s="1013"/>
      <c r="CM110" s="995" t="s">
        <v>369</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370</v>
      </c>
      <c r="DH110" s="997"/>
      <c r="DI110" s="997"/>
      <c r="DJ110" s="997"/>
      <c r="DK110" s="997"/>
      <c r="DL110" s="997" t="s">
        <v>174</v>
      </c>
      <c r="DM110" s="997"/>
      <c r="DN110" s="997"/>
      <c r="DO110" s="997"/>
      <c r="DP110" s="997"/>
      <c r="DQ110" s="997" t="s">
        <v>174</v>
      </c>
      <c r="DR110" s="997"/>
      <c r="DS110" s="997"/>
      <c r="DT110" s="997"/>
      <c r="DU110" s="997"/>
      <c r="DV110" s="998" t="s">
        <v>370</v>
      </c>
      <c r="DW110" s="998"/>
      <c r="DX110" s="998"/>
      <c r="DY110" s="998"/>
      <c r="DZ110" s="999"/>
    </row>
    <row r="111" spans="1:131" s="226" customFormat="1" ht="26.25" customHeight="1">
      <c r="A111" s="1000" t="s">
        <v>371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370</v>
      </c>
      <c r="AB111" s="1004"/>
      <c r="AC111" s="1004"/>
      <c r="AD111" s="1004"/>
      <c r="AE111" s="1005"/>
      <c r="AF111" s="1006" t="s">
        <v>174</v>
      </c>
      <c r="AG111" s="1004"/>
      <c r="AH111" s="1004"/>
      <c r="AI111" s="1004"/>
      <c r="AJ111" s="1005"/>
      <c r="AK111" s="1006" t="s">
        <v>174</v>
      </c>
      <c r="AL111" s="1004"/>
      <c r="AM111" s="1004"/>
      <c r="AN111" s="1004"/>
      <c r="AO111" s="1005"/>
      <c r="AP111" s="1007" t="s">
        <v>370</v>
      </c>
      <c r="AQ111" s="1008"/>
      <c r="AR111" s="1008"/>
      <c r="AS111" s="1008"/>
      <c r="AT111" s="1009"/>
      <c r="AU111" s="974"/>
      <c r="AV111" s="975"/>
      <c r="AW111" s="975"/>
      <c r="AX111" s="975"/>
      <c r="AY111" s="975"/>
      <c r="AZ111" s="988" t="s">
        <v>372</v>
      </c>
      <c r="BA111" s="989"/>
      <c r="BB111" s="989"/>
      <c r="BC111" s="989"/>
      <c r="BD111" s="989"/>
      <c r="BE111" s="989"/>
      <c r="BF111" s="989"/>
      <c r="BG111" s="989"/>
      <c r="BH111" s="989"/>
      <c r="BI111" s="989"/>
      <c r="BJ111" s="989"/>
      <c r="BK111" s="989"/>
      <c r="BL111" s="989"/>
      <c r="BM111" s="989"/>
      <c r="BN111" s="989"/>
      <c r="BO111" s="989"/>
      <c r="BP111" s="990"/>
      <c r="BQ111" s="991">
        <v>77625</v>
      </c>
      <c r="BR111" s="992"/>
      <c r="BS111" s="992"/>
      <c r="BT111" s="992"/>
      <c r="BU111" s="992"/>
      <c r="BV111" s="992">
        <v>55208</v>
      </c>
      <c r="BW111" s="992"/>
      <c r="BX111" s="992"/>
      <c r="BY111" s="992"/>
      <c r="BZ111" s="992"/>
      <c r="CA111" s="992">
        <v>32791</v>
      </c>
      <c r="CB111" s="992"/>
      <c r="CC111" s="992"/>
      <c r="CD111" s="992"/>
      <c r="CE111" s="992"/>
      <c r="CF111" s="986">
        <v>0.6</v>
      </c>
      <c r="CG111" s="987"/>
      <c r="CH111" s="987"/>
      <c r="CI111" s="987"/>
      <c r="CJ111" s="987"/>
      <c r="CK111" s="1014"/>
      <c r="CL111" s="1015"/>
      <c r="CM111" s="988" t="s">
        <v>373</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370</v>
      </c>
      <c r="DH111" s="992"/>
      <c r="DI111" s="992"/>
      <c r="DJ111" s="992"/>
      <c r="DK111" s="992"/>
      <c r="DL111" s="992" t="s">
        <v>174</v>
      </c>
      <c r="DM111" s="992"/>
      <c r="DN111" s="992"/>
      <c r="DO111" s="992"/>
      <c r="DP111" s="992"/>
      <c r="DQ111" s="992" t="s">
        <v>370</v>
      </c>
      <c r="DR111" s="992"/>
      <c r="DS111" s="992"/>
      <c r="DT111" s="992"/>
      <c r="DU111" s="992"/>
      <c r="DV111" s="993" t="s">
        <v>370</v>
      </c>
      <c r="DW111" s="993"/>
      <c r="DX111" s="993"/>
      <c r="DY111" s="993"/>
      <c r="DZ111" s="994"/>
    </row>
    <row r="112" spans="1:131" s="226" customFormat="1" ht="26.25" customHeight="1">
      <c r="A112" s="1018" t="s">
        <v>374</v>
      </c>
      <c r="B112" s="1019"/>
      <c r="C112" s="989" t="s">
        <v>375</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174</v>
      </c>
      <c r="AB112" s="1025"/>
      <c r="AC112" s="1025"/>
      <c r="AD112" s="1025"/>
      <c r="AE112" s="1026"/>
      <c r="AF112" s="1027" t="s">
        <v>370</v>
      </c>
      <c r="AG112" s="1025"/>
      <c r="AH112" s="1025"/>
      <c r="AI112" s="1025"/>
      <c r="AJ112" s="1026"/>
      <c r="AK112" s="1027" t="s">
        <v>174</v>
      </c>
      <c r="AL112" s="1025"/>
      <c r="AM112" s="1025"/>
      <c r="AN112" s="1025"/>
      <c r="AO112" s="1026"/>
      <c r="AP112" s="1028" t="s">
        <v>370</v>
      </c>
      <c r="AQ112" s="1029"/>
      <c r="AR112" s="1029"/>
      <c r="AS112" s="1029"/>
      <c r="AT112" s="1030"/>
      <c r="AU112" s="974"/>
      <c r="AV112" s="975"/>
      <c r="AW112" s="975"/>
      <c r="AX112" s="975"/>
      <c r="AY112" s="975"/>
      <c r="AZ112" s="988" t="s">
        <v>376</v>
      </c>
      <c r="BA112" s="989"/>
      <c r="BB112" s="989"/>
      <c r="BC112" s="989"/>
      <c r="BD112" s="989"/>
      <c r="BE112" s="989"/>
      <c r="BF112" s="989"/>
      <c r="BG112" s="989"/>
      <c r="BH112" s="989"/>
      <c r="BI112" s="989"/>
      <c r="BJ112" s="989"/>
      <c r="BK112" s="989"/>
      <c r="BL112" s="989"/>
      <c r="BM112" s="989"/>
      <c r="BN112" s="989"/>
      <c r="BO112" s="989"/>
      <c r="BP112" s="990"/>
      <c r="BQ112" s="991">
        <v>6861409</v>
      </c>
      <c r="BR112" s="992"/>
      <c r="BS112" s="992"/>
      <c r="BT112" s="992"/>
      <c r="BU112" s="992"/>
      <c r="BV112" s="992">
        <v>6111929</v>
      </c>
      <c r="BW112" s="992"/>
      <c r="BX112" s="992"/>
      <c r="BY112" s="992"/>
      <c r="BZ112" s="992"/>
      <c r="CA112" s="992">
        <v>5607617</v>
      </c>
      <c r="CB112" s="992"/>
      <c r="CC112" s="992"/>
      <c r="CD112" s="992"/>
      <c r="CE112" s="992"/>
      <c r="CF112" s="986">
        <v>103.9</v>
      </c>
      <c r="CG112" s="987"/>
      <c r="CH112" s="987"/>
      <c r="CI112" s="987"/>
      <c r="CJ112" s="987"/>
      <c r="CK112" s="1014"/>
      <c r="CL112" s="1015"/>
      <c r="CM112" s="988" t="s">
        <v>377</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370</v>
      </c>
      <c r="DH112" s="992"/>
      <c r="DI112" s="992"/>
      <c r="DJ112" s="992"/>
      <c r="DK112" s="992"/>
      <c r="DL112" s="992" t="s">
        <v>370</v>
      </c>
      <c r="DM112" s="992"/>
      <c r="DN112" s="992"/>
      <c r="DO112" s="992"/>
      <c r="DP112" s="992"/>
      <c r="DQ112" s="992" t="s">
        <v>174</v>
      </c>
      <c r="DR112" s="992"/>
      <c r="DS112" s="992"/>
      <c r="DT112" s="992"/>
      <c r="DU112" s="992"/>
      <c r="DV112" s="993" t="s">
        <v>174</v>
      </c>
      <c r="DW112" s="993"/>
      <c r="DX112" s="993"/>
      <c r="DY112" s="993"/>
      <c r="DZ112" s="994"/>
    </row>
    <row r="113" spans="1:130" s="226" customFormat="1" ht="26.25" customHeight="1">
      <c r="A113" s="1020"/>
      <c r="B113" s="1021"/>
      <c r="C113" s="989" t="s">
        <v>378</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384345</v>
      </c>
      <c r="AB113" s="1004"/>
      <c r="AC113" s="1004"/>
      <c r="AD113" s="1004"/>
      <c r="AE113" s="1005"/>
      <c r="AF113" s="1006">
        <v>381110</v>
      </c>
      <c r="AG113" s="1004"/>
      <c r="AH113" s="1004"/>
      <c r="AI113" s="1004"/>
      <c r="AJ113" s="1005"/>
      <c r="AK113" s="1006">
        <v>459260</v>
      </c>
      <c r="AL113" s="1004"/>
      <c r="AM113" s="1004"/>
      <c r="AN113" s="1004"/>
      <c r="AO113" s="1005"/>
      <c r="AP113" s="1007">
        <v>8.5</v>
      </c>
      <c r="AQ113" s="1008"/>
      <c r="AR113" s="1008"/>
      <c r="AS113" s="1008"/>
      <c r="AT113" s="1009"/>
      <c r="AU113" s="974"/>
      <c r="AV113" s="975"/>
      <c r="AW113" s="975"/>
      <c r="AX113" s="975"/>
      <c r="AY113" s="975"/>
      <c r="AZ113" s="988" t="s">
        <v>379</v>
      </c>
      <c r="BA113" s="989"/>
      <c r="BB113" s="989"/>
      <c r="BC113" s="989"/>
      <c r="BD113" s="989"/>
      <c r="BE113" s="989"/>
      <c r="BF113" s="989"/>
      <c r="BG113" s="989"/>
      <c r="BH113" s="989"/>
      <c r="BI113" s="989"/>
      <c r="BJ113" s="989"/>
      <c r="BK113" s="989"/>
      <c r="BL113" s="989"/>
      <c r="BM113" s="989"/>
      <c r="BN113" s="989"/>
      <c r="BO113" s="989"/>
      <c r="BP113" s="990"/>
      <c r="BQ113" s="991">
        <v>261766</v>
      </c>
      <c r="BR113" s="992"/>
      <c r="BS113" s="992"/>
      <c r="BT113" s="992"/>
      <c r="BU113" s="992"/>
      <c r="BV113" s="992">
        <v>181833</v>
      </c>
      <c r="BW113" s="992"/>
      <c r="BX113" s="992"/>
      <c r="BY113" s="992"/>
      <c r="BZ113" s="992"/>
      <c r="CA113" s="992">
        <v>140699</v>
      </c>
      <c r="CB113" s="992"/>
      <c r="CC113" s="992"/>
      <c r="CD113" s="992"/>
      <c r="CE113" s="992"/>
      <c r="CF113" s="986">
        <v>2.6</v>
      </c>
      <c r="CG113" s="987"/>
      <c r="CH113" s="987"/>
      <c r="CI113" s="987"/>
      <c r="CJ113" s="987"/>
      <c r="CK113" s="1014"/>
      <c r="CL113" s="1015"/>
      <c r="CM113" s="988" t="s">
        <v>380</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174</v>
      </c>
      <c r="DH113" s="1025"/>
      <c r="DI113" s="1025"/>
      <c r="DJ113" s="1025"/>
      <c r="DK113" s="1026"/>
      <c r="DL113" s="1027" t="s">
        <v>174</v>
      </c>
      <c r="DM113" s="1025"/>
      <c r="DN113" s="1025"/>
      <c r="DO113" s="1025"/>
      <c r="DP113" s="1026"/>
      <c r="DQ113" s="1027" t="s">
        <v>370</v>
      </c>
      <c r="DR113" s="1025"/>
      <c r="DS113" s="1025"/>
      <c r="DT113" s="1025"/>
      <c r="DU113" s="1026"/>
      <c r="DV113" s="1028" t="s">
        <v>370</v>
      </c>
      <c r="DW113" s="1029"/>
      <c r="DX113" s="1029"/>
      <c r="DY113" s="1029"/>
      <c r="DZ113" s="1030"/>
    </row>
    <row r="114" spans="1:130" s="226" customFormat="1" ht="26.25" customHeight="1">
      <c r="A114" s="1020"/>
      <c r="B114" s="1021"/>
      <c r="C114" s="989" t="s">
        <v>381</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102519</v>
      </c>
      <c r="AB114" s="1025"/>
      <c r="AC114" s="1025"/>
      <c r="AD114" s="1025"/>
      <c r="AE114" s="1026"/>
      <c r="AF114" s="1027">
        <v>76634</v>
      </c>
      <c r="AG114" s="1025"/>
      <c r="AH114" s="1025"/>
      <c r="AI114" s="1025"/>
      <c r="AJ114" s="1026"/>
      <c r="AK114" s="1027">
        <v>44475</v>
      </c>
      <c r="AL114" s="1025"/>
      <c r="AM114" s="1025"/>
      <c r="AN114" s="1025"/>
      <c r="AO114" s="1026"/>
      <c r="AP114" s="1028">
        <v>0.8</v>
      </c>
      <c r="AQ114" s="1029"/>
      <c r="AR114" s="1029"/>
      <c r="AS114" s="1029"/>
      <c r="AT114" s="1030"/>
      <c r="AU114" s="974"/>
      <c r="AV114" s="975"/>
      <c r="AW114" s="975"/>
      <c r="AX114" s="975"/>
      <c r="AY114" s="975"/>
      <c r="AZ114" s="988" t="s">
        <v>382</v>
      </c>
      <c r="BA114" s="989"/>
      <c r="BB114" s="989"/>
      <c r="BC114" s="989"/>
      <c r="BD114" s="989"/>
      <c r="BE114" s="989"/>
      <c r="BF114" s="989"/>
      <c r="BG114" s="989"/>
      <c r="BH114" s="989"/>
      <c r="BI114" s="989"/>
      <c r="BJ114" s="989"/>
      <c r="BK114" s="989"/>
      <c r="BL114" s="989"/>
      <c r="BM114" s="989"/>
      <c r="BN114" s="989"/>
      <c r="BO114" s="989"/>
      <c r="BP114" s="990"/>
      <c r="BQ114" s="991">
        <v>1282058</v>
      </c>
      <c r="BR114" s="992"/>
      <c r="BS114" s="992"/>
      <c r="BT114" s="992"/>
      <c r="BU114" s="992"/>
      <c r="BV114" s="992">
        <v>1289259</v>
      </c>
      <c r="BW114" s="992"/>
      <c r="BX114" s="992"/>
      <c r="BY114" s="992"/>
      <c r="BZ114" s="992"/>
      <c r="CA114" s="992">
        <v>1338589</v>
      </c>
      <c r="CB114" s="992"/>
      <c r="CC114" s="992"/>
      <c r="CD114" s="992"/>
      <c r="CE114" s="992"/>
      <c r="CF114" s="986">
        <v>24.8</v>
      </c>
      <c r="CG114" s="987"/>
      <c r="CH114" s="987"/>
      <c r="CI114" s="987"/>
      <c r="CJ114" s="987"/>
      <c r="CK114" s="1014"/>
      <c r="CL114" s="1015"/>
      <c r="CM114" s="988" t="s">
        <v>383</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370</v>
      </c>
      <c r="DH114" s="1025"/>
      <c r="DI114" s="1025"/>
      <c r="DJ114" s="1025"/>
      <c r="DK114" s="1026"/>
      <c r="DL114" s="1027" t="s">
        <v>174</v>
      </c>
      <c r="DM114" s="1025"/>
      <c r="DN114" s="1025"/>
      <c r="DO114" s="1025"/>
      <c r="DP114" s="1026"/>
      <c r="DQ114" s="1027" t="s">
        <v>370</v>
      </c>
      <c r="DR114" s="1025"/>
      <c r="DS114" s="1025"/>
      <c r="DT114" s="1025"/>
      <c r="DU114" s="1026"/>
      <c r="DV114" s="1028" t="s">
        <v>370</v>
      </c>
      <c r="DW114" s="1029"/>
      <c r="DX114" s="1029"/>
      <c r="DY114" s="1029"/>
      <c r="DZ114" s="1030"/>
    </row>
    <row r="115" spans="1:130" s="226" customFormat="1" ht="26.25" customHeight="1">
      <c r="A115" s="1020"/>
      <c r="B115" s="1021"/>
      <c r="C115" s="989" t="s">
        <v>384</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34515</v>
      </c>
      <c r="AB115" s="1004"/>
      <c r="AC115" s="1004"/>
      <c r="AD115" s="1004"/>
      <c r="AE115" s="1005"/>
      <c r="AF115" s="1006">
        <v>23794</v>
      </c>
      <c r="AG115" s="1004"/>
      <c r="AH115" s="1004"/>
      <c r="AI115" s="1004"/>
      <c r="AJ115" s="1005"/>
      <c r="AK115" s="1006">
        <v>23226</v>
      </c>
      <c r="AL115" s="1004"/>
      <c r="AM115" s="1004"/>
      <c r="AN115" s="1004"/>
      <c r="AO115" s="1005"/>
      <c r="AP115" s="1007">
        <v>0.4</v>
      </c>
      <c r="AQ115" s="1008"/>
      <c r="AR115" s="1008"/>
      <c r="AS115" s="1008"/>
      <c r="AT115" s="1009"/>
      <c r="AU115" s="974"/>
      <c r="AV115" s="975"/>
      <c r="AW115" s="975"/>
      <c r="AX115" s="975"/>
      <c r="AY115" s="975"/>
      <c r="AZ115" s="988" t="s">
        <v>385</v>
      </c>
      <c r="BA115" s="989"/>
      <c r="BB115" s="989"/>
      <c r="BC115" s="989"/>
      <c r="BD115" s="989"/>
      <c r="BE115" s="989"/>
      <c r="BF115" s="989"/>
      <c r="BG115" s="989"/>
      <c r="BH115" s="989"/>
      <c r="BI115" s="989"/>
      <c r="BJ115" s="989"/>
      <c r="BK115" s="989"/>
      <c r="BL115" s="989"/>
      <c r="BM115" s="989"/>
      <c r="BN115" s="989"/>
      <c r="BO115" s="989"/>
      <c r="BP115" s="990"/>
      <c r="BQ115" s="991">
        <v>5290</v>
      </c>
      <c r="BR115" s="992"/>
      <c r="BS115" s="992"/>
      <c r="BT115" s="992"/>
      <c r="BU115" s="992"/>
      <c r="BV115" s="992">
        <v>4470</v>
      </c>
      <c r="BW115" s="992"/>
      <c r="BX115" s="992"/>
      <c r="BY115" s="992"/>
      <c r="BZ115" s="992"/>
      <c r="CA115" s="992">
        <v>3650</v>
      </c>
      <c r="CB115" s="992"/>
      <c r="CC115" s="992"/>
      <c r="CD115" s="992"/>
      <c r="CE115" s="992"/>
      <c r="CF115" s="986">
        <v>0.1</v>
      </c>
      <c r="CG115" s="987"/>
      <c r="CH115" s="987"/>
      <c r="CI115" s="987"/>
      <c r="CJ115" s="987"/>
      <c r="CK115" s="1014"/>
      <c r="CL115" s="1015"/>
      <c r="CM115" s="988" t="s">
        <v>386</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370</v>
      </c>
      <c r="DH115" s="1025"/>
      <c r="DI115" s="1025"/>
      <c r="DJ115" s="1025"/>
      <c r="DK115" s="1026"/>
      <c r="DL115" s="1027" t="s">
        <v>370</v>
      </c>
      <c r="DM115" s="1025"/>
      <c r="DN115" s="1025"/>
      <c r="DO115" s="1025"/>
      <c r="DP115" s="1026"/>
      <c r="DQ115" s="1027" t="s">
        <v>370</v>
      </c>
      <c r="DR115" s="1025"/>
      <c r="DS115" s="1025"/>
      <c r="DT115" s="1025"/>
      <c r="DU115" s="1026"/>
      <c r="DV115" s="1028" t="s">
        <v>174</v>
      </c>
      <c r="DW115" s="1029"/>
      <c r="DX115" s="1029"/>
      <c r="DY115" s="1029"/>
      <c r="DZ115" s="1030"/>
    </row>
    <row r="116" spans="1:130" s="226" customFormat="1" ht="26.25" customHeight="1">
      <c r="A116" s="1022"/>
      <c r="B116" s="1023"/>
      <c r="C116" s="1031" t="s">
        <v>387</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v>130</v>
      </c>
      <c r="AB116" s="1025"/>
      <c r="AC116" s="1025"/>
      <c r="AD116" s="1025"/>
      <c r="AE116" s="1026"/>
      <c r="AF116" s="1027">
        <v>109</v>
      </c>
      <c r="AG116" s="1025"/>
      <c r="AH116" s="1025"/>
      <c r="AI116" s="1025"/>
      <c r="AJ116" s="1026"/>
      <c r="AK116" s="1027" t="s">
        <v>370</v>
      </c>
      <c r="AL116" s="1025"/>
      <c r="AM116" s="1025"/>
      <c r="AN116" s="1025"/>
      <c r="AO116" s="1026"/>
      <c r="AP116" s="1028" t="s">
        <v>174</v>
      </c>
      <c r="AQ116" s="1029"/>
      <c r="AR116" s="1029"/>
      <c r="AS116" s="1029"/>
      <c r="AT116" s="1030"/>
      <c r="AU116" s="974"/>
      <c r="AV116" s="975"/>
      <c r="AW116" s="975"/>
      <c r="AX116" s="975"/>
      <c r="AY116" s="975"/>
      <c r="AZ116" s="1033" t="s">
        <v>388</v>
      </c>
      <c r="BA116" s="1034"/>
      <c r="BB116" s="1034"/>
      <c r="BC116" s="1034"/>
      <c r="BD116" s="1034"/>
      <c r="BE116" s="1034"/>
      <c r="BF116" s="1034"/>
      <c r="BG116" s="1034"/>
      <c r="BH116" s="1034"/>
      <c r="BI116" s="1034"/>
      <c r="BJ116" s="1034"/>
      <c r="BK116" s="1034"/>
      <c r="BL116" s="1034"/>
      <c r="BM116" s="1034"/>
      <c r="BN116" s="1034"/>
      <c r="BO116" s="1034"/>
      <c r="BP116" s="1035"/>
      <c r="BQ116" s="991" t="s">
        <v>174</v>
      </c>
      <c r="BR116" s="992"/>
      <c r="BS116" s="992"/>
      <c r="BT116" s="992"/>
      <c r="BU116" s="992"/>
      <c r="BV116" s="992" t="s">
        <v>370</v>
      </c>
      <c r="BW116" s="992"/>
      <c r="BX116" s="992"/>
      <c r="BY116" s="992"/>
      <c r="BZ116" s="992"/>
      <c r="CA116" s="992" t="s">
        <v>370</v>
      </c>
      <c r="CB116" s="992"/>
      <c r="CC116" s="992"/>
      <c r="CD116" s="992"/>
      <c r="CE116" s="992"/>
      <c r="CF116" s="986" t="s">
        <v>370</v>
      </c>
      <c r="CG116" s="987"/>
      <c r="CH116" s="987"/>
      <c r="CI116" s="987"/>
      <c r="CJ116" s="987"/>
      <c r="CK116" s="1014"/>
      <c r="CL116" s="1015"/>
      <c r="CM116" s="988" t="s">
        <v>389</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v>77625</v>
      </c>
      <c r="DH116" s="1025"/>
      <c r="DI116" s="1025"/>
      <c r="DJ116" s="1025"/>
      <c r="DK116" s="1026"/>
      <c r="DL116" s="1027">
        <v>55208</v>
      </c>
      <c r="DM116" s="1025"/>
      <c r="DN116" s="1025"/>
      <c r="DO116" s="1025"/>
      <c r="DP116" s="1026"/>
      <c r="DQ116" s="1027">
        <v>32791</v>
      </c>
      <c r="DR116" s="1025"/>
      <c r="DS116" s="1025"/>
      <c r="DT116" s="1025"/>
      <c r="DU116" s="1026"/>
      <c r="DV116" s="1028">
        <v>0.6</v>
      </c>
      <c r="DW116" s="1029"/>
      <c r="DX116" s="1029"/>
      <c r="DY116" s="1029"/>
      <c r="DZ116" s="1030"/>
    </row>
    <row r="117" spans="1:130" s="226" customFormat="1" ht="26.25" customHeight="1">
      <c r="A117" s="978" t="s">
        <v>188</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390</v>
      </c>
      <c r="Z117" s="960"/>
      <c r="AA117" s="1044">
        <v>1210118</v>
      </c>
      <c r="AB117" s="1045"/>
      <c r="AC117" s="1045"/>
      <c r="AD117" s="1045"/>
      <c r="AE117" s="1046"/>
      <c r="AF117" s="1047">
        <v>1168624</v>
      </c>
      <c r="AG117" s="1045"/>
      <c r="AH117" s="1045"/>
      <c r="AI117" s="1045"/>
      <c r="AJ117" s="1046"/>
      <c r="AK117" s="1047">
        <v>1211859</v>
      </c>
      <c r="AL117" s="1045"/>
      <c r="AM117" s="1045"/>
      <c r="AN117" s="1045"/>
      <c r="AO117" s="1046"/>
      <c r="AP117" s="1048"/>
      <c r="AQ117" s="1049"/>
      <c r="AR117" s="1049"/>
      <c r="AS117" s="1049"/>
      <c r="AT117" s="1050"/>
      <c r="AU117" s="974"/>
      <c r="AV117" s="975"/>
      <c r="AW117" s="975"/>
      <c r="AX117" s="975"/>
      <c r="AY117" s="975"/>
      <c r="AZ117" s="1040" t="s">
        <v>391</v>
      </c>
      <c r="BA117" s="1041"/>
      <c r="BB117" s="1041"/>
      <c r="BC117" s="1041"/>
      <c r="BD117" s="1041"/>
      <c r="BE117" s="1041"/>
      <c r="BF117" s="1041"/>
      <c r="BG117" s="1041"/>
      <c r="BH117" s="1041"/>
      <c r="BI117" s="1041"/>
      <c r="BJ117" s="1041"/>
      <c r="BK117" s="1041"/>
      <c r="BL117" s="1041"/>
      <c r="BM117" s="1041"/>
      <c r="BN117" s="1041"/>
      <c r="BO117" s="1041"/>
      <c r="BP117" s="1042"/>
      <c r="BQ117" s="991" t="s">
        <v>174</v>
      </c>
      <c r="BR117" s="992"/>
      <c r="BS117" s="992"/>
      <c r="BT117" s="992"/>
      <c r="BU117" s="992"/>
      <c r="BV117" s="992" t="s">
        <v>174</v>
      </c>
      <c r="BW117" s="992"/>
      <c r="BX117" s="992"/>
      <c r="BY117" s="992"/>
      <c r="BZ117" s="992"/>
      <c r="CA117" s="992" t="s">
        <v>174</v>
      </c>
      <c r="CB117" s="992"/>
      <c r="CC117" s="992"/>
      <c r="CD117" s="992"/>
      <c r="CE117" s="992"/>
      <c r="CF117" s="986" t="s">
        <v>174</v>
      </c>
      <c r="CG117" s="987"/>
      <c r="CH117" s="987"/>
      <c r="CI117" s="987"/>
      <c r="CJ117" s="987"/>
      <c r="CK117" s="1014"/>
      <c r="CL117" s="1015"/>
      <c r="CM117" s="988" t="s">
        <v>392</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174</v>
      </c>
      <c r="DH117" s="1025"/>
      <c r="DI117" s="1025"/>
      <c r="DJ117" s="1025"/>
      <c r="DK117" s="1026"/>
      <c r="DL117" s="1027" t="s">
        <v>370</v>
      </c>
      <c r="DM117" s="1025"/>
      <c r="DN117" s="1025"/>
      <c r="DO117" s="1025"/>
      <c r="DP117" s="1026"/>
      <c r="DQ117" s="1027" t="s">
        <v>370</v>
      </c>
      <c r="DR117" s="1025"/>
      <c r="DS117" s="1025"/>
      <c r="DT117" s="1025"/>
      <c r="DU117" s="1026"/>
      <c r="DV117" s="1028" t="s">
        <v>174</v>
      </c>
      <c r="DW117" s="1029"/>
      <c r="DX117" s="1029"/>
      <c r="DY117" s="1029"/>
      <c r="DZ117" s="1030"/>
    </row>
    <row r="118" spans="1:130" s="226" customFormat="1" ht="26.25" customHeight="1">
      <c r="A118" s="978" t="s">
        <v>365</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362</v>
      </c>
      <c r="AB118" s="959"/>
      <c r="AC118" s="959"/>
      <c r="AD118" s="959"/>
      <c r="AE118" s="960"/>
      <c r="AF118" s="958" t="s">
        <v>363</v>
      </c>
      <c r="AG118" s="959"/>
      <c r="AH118" s="959"/>
      <c r="AI118" s="959"/>
      <c r="AJ118" s="960"/>
      <c r="AK118" s="958" t="s">
        <v>266</v>
      </c>
      <c r="AL118" s="959"/>
      <c r="AM118" s="959"/>
      <c r="AN118" s="959"/>
      <c r="AO118" s="960"/>
      <c r="AP118" s="1036" t="s">
        <v>364</v>
      </c>
      <c r="AQ118" s="1037"/>
      <c r="AR118" s="1037"/>
      <c r="AS118" s="1037"/>
      <c r="AT118" s="1038"/>
      <c r="AU118" s="974"/>
      <c r="AV118" s="975"/>
      <c r="AW118" s="975"/>
      <c r="AX118" s="975"/>
      <c r="AY118" s="975"/>
      <c r="AZ118" s="1039" t="s">
        <v>393</v>
      </c>
      <c r="BA118" s="1031"/>
      <c r="BB118" s="1031"/>
      <c r="BC118" s="1031"/>
      <c r="BD118" s="1031"/>
      <c r="BE118" s="1031"/>
      <c r="BF118" s="1031"/>
      <c r="BG118" s="1031"/>
      <c r="BH118" s="1031"/>
      <c r="BI118" s="1031"/>
      <c r="BJ118" s="1031"/>
      <c r="BK118" s="1031"/>
      <c r="BL118" s="1031"/>
      <c r="BM118" s="1031"/>
      <c r="BN118" s="1031"/>
      <c r="BO118" s="1031"/>
      <c r="BP118" s="1032"/>
      <c r="BQ118" s="1065" t="s">
        <v>370</v>
      </c>
      <c r="BR118" s="1066"/>
      <c r="BS118" s="1066"/>
      <c r="BT118" s="1066"/>
      <c r="BU118" s="1066"/>
      <c r="BV118" s="1066" t="s">
        <v>174</v>
      </c>
      <c r="BW118" s="1066"/>
      <c r="BX118" s="1066"/>
      <c r="BY118" s="1066"/>
      <c r="BZ118" s="1066"/>
      <c r="CA118" s="1066" t="s">
        <v>174</v>
      </c>
      <c r="CB118" s="1066"/>
      <c r="CC118" s="1066"/>
      <c r="CD118" s="1066"/>
      <c r="CE118" s="1066"/>
      <c r="CF118" s="986" t="s">
        <v>174</v>
      </c>
      <c r="CG118" s="987"/>
      <c r="CH118" s="987"/>
      <c r="CI118" s="987"/>
      <c r="CJ118" s="987"/>
      <c r="CK118" s="1014"/>
      <c r="CL118" s="1015"/>
      <c r="CM118" s="988" t="s">
        <v>394</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174</v>
      </c>
      <c r="DH118" s="1025"/>
      <c r="DI118" s="1025"/>
      <c r="DJ118" s="1025"/>
      <c r="DK118" s="1026"/>
      <c r="DL118" s="1027" t="s">
        <v>370</v>
      </c>
      <c r="DM118" s="1025"/>
      <c r="DN118" s="1025"/>
      <c r="DO118" s="1025"/>
      <c r="DP118" s="1026"/>
      <c r="DQ118" s="1027" t="s">
        <v>174</v>
      </c>
      <c r="DR118" s="1025"/>
      <c r="DS118" s="1025"/>
      <c r="DT118" s="1025"/>
      <c r="DU118" s="1026"/>
      <c r="DV118" s="1028" t="s">
        <v>174</v>
      </c>
      <c r="DW118" s="1029"/>
      <c r="DX118" s="1029"/>
      <c r="DY118" s="1029"/>
      <c r="DZ118" s="1030"/>
    </row>
    <row r="119" spans="1:130" s="226" customFormat="1" ht="26.25" customHeight="1">
      <c r="A119" s="1122" t="s">
        <v>368</v>
      </c>
      <c r="B119" s="1013"/>
      <c r="C119" s="995" t="s">
        <v>369</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174</v>
      </c>
      <c r="AB119" s="966"/>
      <c r="AC119" s="966"/>
      <c r="AD119" s="966"/>
      <c r="AE119" s="967"/>
      <c r="AF119" s="968" t="s">
        <v>370</v>
      </c>
      <c r="AG119" s="966"/>
      <c r="AH119" s="966"/>
      <c r="AI119" s="966"/>
      <c r="AJ119" s="967"/>
      <c r="AK119" s="968" t="s">
        <v>174</v>
      </c>
      <c r="AL119" s="966"/>
      <c r="AM119" s="966"/>
      <c r="AN119" s="966"/>
      <c r="AO119" s="967"/>
      <c r="AP119" s="969" t="s">
        <v>370</v>
      </c>
      <c r="AQ119" s="970"/>
      <c r="AR119" s="970"/>
      <c r="AS119" s="970"/>
      <c r="AT119" s="971"/>
      <c r="AU119" s="976"/>
      <c r="AV119" s="977"/>
      <c r="AW119" s="977"/>
      <c r="AX119" s="977"/>
      <c r="AY119" s="977"/>
      <c r="AZ119" s="247" t="s">
        <v>188</v>
      </c>
      <c r="BA119" s="247"/>
      <c r="BB119" s="247"/>
      <c r="BC119" s="247"/>
      <c r="BD119" s="247"/>
      <c r="BE119" s="247"/>
      <c r="BF119" s="247"/>
      <c r="BG119" s="247"/>
      <c r="BH119" s="247"/>
      <c r="BI119" s="247"/>
      <c r="BJ119" s="247"/>
      <c r="BK119" s="247"/>
      <c r="BL119" s="247"/>
      <c r="BM119" s="247"/>
      <c r="BN119" s="247"/>
      <c r="BO119" s="1043" t="s">
        <v>395</v>
      </c>
      <c r="BP119" s="1071"/>
      <c r="BQ119" s="1065">
        <v>15024891</v>
      </c>
      <c r="BR119" s="1066"/>
      <c r="BS119" s="1066"/>
      <c r="BT119" s="1066"/>
      <c r="BU119" s="1066"/>
      <c r="BV119" s="1066">
        <v>13916228</v>
      </c>
      <c r="BW119" s="1066"/>
      <c r="BX119" s="1066"/>
      <c r="BY119" s="1066"/>
      <c r="BZ119" s="1066"/>
      <c r="CA119" s="1066">
        <v>13158395</v>
      </c>
      <c r="CB119" s="1066"/>
      <c r="CC119" s="1066"/>
      <c r="CD119" s="1066"/>
      <c r="CE119" s="1066"/>
      <c r="CF119" s="1067"/>
      <c r="CG119" s="1068"/>
      <c r="CH119" s="1068"/>
      <c r="CI119" s="1068"/>
      <c r="CJ119" s="1069"/>
      <c r="CK119" s="1016"/>
      <c r="CL119" s="1017"/>
      <c r="CM119" s="1039" t="s">
        <v>396</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174</v>
      </c>
      <c r="DH119" s="1052"/>
      <c r="DI119" s="1052"/>
      <c r="DJ119" s="1052"/>
      <c r="DK119" s="1053"/>
      <c r="DL119" s="1051" t="s">
        <v>370</v>
      </c>
      <c r="DM119" s="1052"/>
      <c r="DN119" s="1052"/>
      <c r="DO119" s="1052"/>
      <c r="DP119" s="1053"/>
      <c r="DQ119" s="1051" t="s">
        <v>370</v>
      </c>
      <c r="DR119" s="1052"/>
      <c r="DS119" s="1052"/>
      <c r="DT119" s="1052"/>
      <c r="DU119" s="1053"/>
      <c r="DV119" s="1054" t="s">
        <v>174</v>
      </c>
      <c r="DW119" s="1055"/>
      <c r="DX119" s="1055"/>
      <c r="DY119" s="1055"/>
      <c r="DZ119" s="1056"/>
    </row>
    <row r="120" spans="1:130" s="226" customFormat="1" ht="26.25" customHeight="1">
      <c r="A120" s="1123"/>
      <c r="B120" s="1015"/>
      <c r="C120" s="988" t="s">
        <v>373</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370</v>
      </c>
      <c r="AB120" s="1025"/>
      <c r="AC120" s="1025"/>
      <c r="AD120" s="1025"/>
      <c r="AE120" s="1026"/>
      <c r="AF120" s="1027" t="s">
        <v>174</v>
      </c>
      <c r="AG120" s="1025"/>
      <c r="AH120" s="1025"/>
      <c r="AI120" s="1025"/>
      <c r="AJ120" s="1026"/>
      <c r="AK120" s="1027" t="s">
        <v>174</v>
      </c>
      <c r="AL120" s="1025"/>
      <c r="AM120" s="1025"/>
      <c r="AN120" s="1025"/>
      <c r="AO120" s="1026"/>
      <c r="AP120" s="1028" t="s">
        <v>370</v>
      </c>
      <c r="AQ120" s="1029"/>
      <c r="AR120" s="1029"/>
      <c r="AS120" s="1029"/>
      <c r="AT120" s="1030"/>
      <c r="AU120" s="1057" t="s">
        <v>397</v>
      </c>
      <c r="AV120" s="1058"/>
      <c r="AW120" s="1058"/>
      <c r="AX120" s="1058"/>
      <c r="AY120" s="1059"/>
      <c r="AZ120" s="995" t="s">
        <v>398</v>
      </c>
      <c r="BA120" s="963"/>
      <c r="BB120" s="963"/>
      <c r="BC120" s="963"/>
      <c r="BD120" s="963"/>
      <c r="BE120" s="963"/>
      <c r="BF120" s="963"/>
      <c r="BG120" s="963"/>
      <c r="BH120" s="963"/>
      <c r="BI120" s="963"/>
      <c r="BJ120" s="963"/>
      <c r="BK120" s="963"/>
      <c r="BL120" s="963"/>
      <c r="BM120" s="963"/>
      <c r="BN120" s="963"/>
      <c r="BO120" s="963"/>
      <c r="BP120" s="964"/>
      <c r="BQ120" s="996">
        <v>1101726</v>
      </c>
      <c r="BR120" s="997"/>
      <c r="BS120" s="997"/>
      <c r="BT120" s="997"/>
      <c r="BU120" s="997"/>
      <c r="BV120" s="997">
        <v>1356567</v>
      </c>
      <c r="BW120" s="997"/>
      <c r="BX120" s="997"/>
      <c r="BY120" s="997"/>
      <c r="BZ120" s="997"/>
      <c r="CA120" s="997">
        <v>1980915</v>
      </c>
      <c r="CB120" s="997"/>
      <c r="CC120" s="997"/>
      <c r="CD120" s="997"/>
      <c r="CE120" s="997"/>
      <c r="CF120" s="1010">
        <v>36.700000000000003</v>
      </c>
      <c r="CG120" s="1011"/>
      <c r="CH120" s="1011"/>
      <c r="CI120" s="1011"/>
      <c r="CJ120" s="1011"/>
      <c r="CK120" s="1072" t="s">
        <v>399</v>
      </c>
      <c r="CL120" s="1073"/>
      <c r="CM120" s="1073"/>
      <c r="CN120" s="1073"/>
      <c r="CO120" s="1074"/>
      <c r="CP120" s="1080" t="s">
        <v>400</v>
      </c>
      <c r="CQ120" s="1081"/>
      <c r="CR120" s="1081"/>
      <c r="CS120" s="1081"/>
      <c r="CT120" s="1081"/>
      <c r="CU120" s="1081"/>
      <c r="CV120" s="1081"/>
      <c r="CW120" s="1081"/>
      <c r="CX120" s="1081"/>
      <c r="CY120" s="1081"/>
      <c r="CZ120" s="1081"/>
      <c r="DA120" s="1081"/>
      <c r="DB120" s="1081"/>
      <c r="DC120" s="1081"/>
      <c r="DD120" s="1081"/>
      <c r="DE120" s="1081"/>
      <c r="DF120" s="1082"/>
      <c r="DG120" s="996">
        <v>6091197</v>
      </c>
      <c r="DH120" s="997"/>
      <c r="DI120" s="997"/>
      <c r="DJ120" s="997"/>
      <c r="DK120" s="997"/>
      <c r="DL120" s="997">
        <v>5364837</v>
      </c>
      <c r="DM120" s="997"/>
      <c r="DN120" s="997"/>
      <c r="DO120" s="997"/>
      <c r="DP120" s="997"/>
      <c r="DQ120" s="997">
        <v>4876444</v>
      </c>
      <c r="DR120" s="997"/>
      <c r="DS120" s="997"/>
      <c r="DT120" s="997"/>
      <c r="DU120" s="997"/>
      <c r="DV120" s="998">
        <v>90.3</v>
      </c>
      <c r="DW120" s="998"/>
      <c r="DX120" s="998"/>
      <c r="DY120" s="998"/>
      <c r="DZ120" s="999"/>
    </row>
    <row r="121" spans="1:130" s="226" customFormat="1" ht="26.25" customHeight="1">
      <c r="A121" s="1123"/>
      <c r="B121" s="1015"/>
      <c r="C121" s="1040" t="s">
        <v>401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370</v>
      </c>
      <c r="AB121" s="1025"/>
      <c r="AC121" s="1025"/>
      <c r="AD121" s="1025"/>
      <c r="AE121" s="1026"/>
      <c r="AF121" s="1027" t="s">
        <v>370</v>
      </c>
      <c r="AG121" s="1025"/>
      <c r="AH121" s="1025"/>
      <c r="AI121" s="1025"/>
      <c r="AJ121" s="1026"/>
      <c r="AK121" s="1027" t="s">
        <v>174</v>
      </c>
      <c r="AL121" s="1025"/>
      <c r="AM121" s="1025"/>
      <c r="AN121" s="1025"/>
      <c r="AO121" s="1026"/>
      <c r="AP121" s="1028" t="s">
        <v>174</v>
      </c>
      <c r="AQ121" s="1029"/>
      <c r="AR121" s="1029"/>
      <c r="AS121" s="1029"/>
      <c r="AT121" s="1030"/>
      <c r="AU121" s="1060"/>
      <c r="AV121" s="1061"/>
      <c r="AW121" s="1061"/>
      <c r="AX121" s="1061"/>
      <c r="AY121" s="1062"/>
      <c r="AZ121" s="988" t="s">
        <v>402</v>
      </c>
      <c r="BA121" s="989"/>
      <c r="BB121" s="989"/>
      <c r="BC121" s="989"/>
      <c r="BD121" s="989"/>
      <c r="BE121" s="989"/>
      <c r="BF121" s="989"/>
      <c r="BG121" s="989"/>
      <c r="BH121" s="989"/>
      <c r="BI121" s="989"/>
      <c r="BJ121" s="989"/>
      <c r="BK121" s="989"/>
      <c r="BL121" s="989"/>
      <c r="BM121" s="989"/>
      <c r="BN121" s="989"/>
      <c r="BO121" s="989"/>
      <c r="BP121" s="990"/>
      <c r="BQ121" s="991">
        <v>1669287</v>
      </c>
      <c r="BR121" s="992"/>
      <c r="BS121" s="992"/>
      <c r="BT121" s="992"/>
      <c r="BU121" s="992"/>
      <c r="BV121" s="992">
        <v>1621273</v>
      </c>
      <c r="BW121" s="992"/>
      <c r="BX121" s="992"/>
      <c r="BY121" s="992"/>
      <c r="BZ121" s="992"/>
      <c r="CA121" s="992">
        <v>1498565</v>
      </c>
      <c r="CB121" s="992"/>
      <c r="CC121" s="992"/>
      <c r="CD121" s="992"/>
      <c r="CE121" s="992"/>
      <c r="CF121" s="986">
        <v>27.8</v>
      </c>
      <c r="CG121" s="987"/>
      <c r="CH121" s="987"/>
      <c r="CI121" s="987"/>
      <c r="CJ121" s="987"/>
      <c r="CK121" s="1075"/>
      <c r="CL121" s="1076"/>
      <c r="CM121" s="1076"/>
      <c r="CN121" s="1076"/>
      <c r="CO121" s="1077"/>
      <c r="CP121" s="1085" t="s">
        <v>403</v>
      </c>
      <c r="CQ121" s="1086"/>
      <c r="CR121" s="1086"/>
      <c r="CS121" s="1086"/>
      <c r="CT121" s="1086"/>
      <c r="CU121" s="1086"/>
      <c r="CV121" s="1086"/>
      <c r="CW121" s="1086"/>
      <c r="CX121" s="1086"/>
      <c r="CY121" s="1086"/>
      <c r="CZ121" s="1086"/>
      <c r="DA121" s="1086"/>
      <c r="DB121" s="1086"/>
      <c r="DC121" s="1086"/>
      <c r="DD121" s="1086"/>
      <c r="DE121" s="1086"/>
      <c r="DF121" s="1087"/>
      <c r="DG121" s="991">
        <v>770212</v>
      </c>
      <c r="DH121" s="992"/>
      <c r="DI121" s="992"/>
      <c r="DJ121" s="992"/>
      <c r="DK121" s="992"/>
      <c r="DL121" s="992">
        <v>747092</v>
      </c>
      <c r="DM121" s="992"/>
      <c r="DN121" s="992"/>
      <c r="DO121" s="992"/>
      <c r="DP121" s="992"/>
      <c r="DQ121" s="992">
        <v>731173</v>
      </c>
      <c r="DR121" s="992"/>
      <c r="DS121" s="992"/>
      <c r="DT121" s="992"/>
      <c r="DU121" s="992"/>
      <c r="DV121" s="993">
        <v>13.5</v>
      </c>
      <c r="DW121" s="993"/>
      <c r="DX121" s="993"/>
      <c r="DY121" s="993"/>
      <c r="DZ121" s="994"/>
    </row>
    <row r="122" spans="1:130" s="226" customFormat="1" ht="26.25" customHeight="1">
      <c r="A122" s="1123"/>
      <c r="B122" s="1015"/>
      <c r="C122" s="988" t="s">
        <v>383</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174</v>
      </c>
      <c r="AB122" s="1025"/>
      <c r="AC122" s="1025"/>
      <c r="AD122" s="1025"/>
      <c r="AE122" s="1026"/>
      <c r="AF122" s="1027" t="s">
        <v>174</v>
      </c>
      <c r="AG122" s="1025"/>
      <c r="AH122" s="1025"/>
      <c r="AI122" s="1025"/>
      <c r="AJ122" s="1026"/>
      <c r="AK122" s="1027" t="s">
        <v>370</v>
      </c>
      <c r="AL122" s="1025"/>
      <c r="AM122" s="1025"/>
      <c r="AN122" s="1025"/>
      <c r="AO122" s="1026"/>
      <c r="AP122" s="1028" t="s">
        <v>370</v>
      </c>
      <c r="AQ122" s="1029"/>
      <c r="AR122" s="1029"/>
      <c r="AS122" s="1029"/>
      <c r="AT122" s="1030"/>
      <c r="AU122" s="1060"/>
      <c r="AV122" s="1061"/>
      <c r="AW122" s="1061"/>
      <c r="AX122" s="1061"/>
      <c r="AY122" s="1062"/>
      <c r="AZ122" s="1039" t="s">
        <v>404</v>
      </c>
      <c r="BA122" s="1031"/>
      <c r="BB122" s="1031"/>
      <c r="BC122" s="1031"/>
      <c r="BD122" s="1031"/>
      <c r="BE122" s="1031"/>
      <c r="BF122" s="1031"/>
      <c r="BG122" s="1031"/>
      <c r="BH122" s="1031"/>
      <c r="BI122" s="1031"/>
      <c r="BJ122" s="1031"/>
      <c r="BK122" s="1031"/>
      <c r="BL122" s="1031"/>
      <c r="BM122" s="1031"/>
      <c r="BN122" s="1031"/>
      <c r="BO122" s="1031"/>
      <c r="BP122" s="1032"/>
      <c r="BQ122" s="1065">
        <v>8880492</v>
      </c>
      <c r="BR122" s="1066"/>
      <c r="BS122" s="1066"/>
      <c r="BT122" s="1066"/>
      <c r="BU122" s="1066"/>
      <c r="BV122" s="1066">
        <v>8541831</v>
      </c>
      <c r="BW122" s="1066"/>
      <c r="BX122" s="1066"/>
      <c r="BY122" s="1066"/>
      <c r="BZ122" s="1066"/>
      <c r="CA122" s="1066">
        <v>8252613</v>
      </c>
      <c r="CB122" s="1066"/>
      <c r="CC122" s="1066"/>
      <c r="CD122" s="1066"/>
      <c r="CE122" s="1066"/>
      <c r="CF122" s="1083">
        <v>152.80000000000001</v>
      </c>
      <c r="CG122" s="1084"/>
      <c r="CH122" s="1084"/>
      <c r="CI122" s="1084"/>
      <c r="CJ122" s="1084"/>
      <c r="CK122" s="1075"/>
      <c r="CL122" s="1076"/>
      <c r="CM122" s="1076"/>
      <c r="CN122" s="1076"/>
      <c r="CO122" s="1077"/>
      <c r="CP122" s="1085" t="s">
        <v>337</v>
      </c>
      <c r="CQ122" s="1086"/>
      <c r="CR122" s="1086"/>
      <c r="CS122" s="1086"/>
      <c r="CT122" s="1086"/>
      <c r="CU122" s="1086"/>
      <c r="CV122" s="1086"/>
      <c r="CW122" s="1086"/>
      <c r="CX122" s="1086"/>
      <c r="CY122" s="1086"/>
      <c r="CZ122" s="1086"/>
      <c r="DA122" s="1086"/>
      <c r="DB122" s="1086"/>
      <c r="DC122" s="1086"/>
      <c r="DD122" s="1086"/>
      <c r="DE122" s="1086"/>
      <c r="DF122" s="1087"/>
      <c r="DG122" s="991" t="s">
        <v>370</v>
      </c>
      <c r="DH122" s="992"/>
      <c r="DI122" s="992"/>
      <c r="DJ122" s="992"/>
      <c r="DK122" s="992"/>
      <c r="DL122" s="992" t="s">
        <v>370</v>
      </c>
      <c r="DM122" s="992"/>
      <c r="DN122" s="992"/>
      <c r="DO122" s="992"/>
      <c r="DP122" s="992"/>
      <c r="DQ122" s="992" t="s">
        <v>370</v>
      </c>
      <c r="DR122" s="992"/>
      <c r="DS122" s="992"/>
      <c r="DT122" s="992"/>
      <c r="DU122" s="992"/>
      <c r="DV122" s="993" t="s">
        <v>370</v>
      </c>
      <c r="DW122" s="993"/>
      <c r="DX122" s="993"/>
      <c r="DY122" s="993"/>
      <c r="DZ122" s="994"/>
    </row>
    <row r="123" spans="1:130" s="226" customFormat="1" ht="26.25" customHeight="1">
      <c r="A123" s="1123"/>
      <c r="B123" s="1015"/>
      <c r="C123" s="988" t="s">
        <v>389</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v>32417</v>
      </c>
      <c r="AB123" s="1025"/>
      <c r="AC123" s="1025"/>
      <c r="AD123" s="1025"/>
      <c r="AE123" s="1026"/>
      <c r="AF123" s="1027">
        <v>22417</v>
      </c>
      <c r="AG123" s="1025"/>
      <c r="AH123" s="1025"/>
      <c r="AI123" s="1025"/>
      <c r="AJ123" s="1026"/>
      <c r="AK123" s="1027">
        <v>22417</v>
      </c>
      <c r="AL123" s="1025"/>
      <c r="AM123" s="1025"/>
      <c r="AN123" s="1025"/>
      <c r="AO123" s="1026"/>
      <c r="AP123" s="1028">
        <v>0.4</v>
      </c>
      <c r="AQ123" s="1029"/>
      <c r="AR123" s="1029"/>
      <c r="AS123" s="1029"/>
      <c r="AT123" s="1030"/>
      <c r="AU123" s="1063"/>
      <c r="AV123" s="1064"/>
      <c r="AW123" s="1064"/>
      <c r="AX123" s="1064"/>
      <c r="AY123" s="1064"/>
      <c r="AZ123" s="247" t="s">
        <v>188</v>
      </c>
      <c r="BA123" s="247"/>
      <c r="BB123" s="247"/>
      <c r="BC123" s="247"/>
      <c r="BD123" s="247"/>
      <c r="BE123" s="247"/>
      <c r="BF123" s="247"/>
      <c r="BG123" s="247"/>
      <c r="BH123" s="247"/>
      <c r="BI123" s="247"/>
      <c r="BJ123" s="247"/>
      <c r="BK123" s="247"/>
      <c r="BL123" s="247"/>
      <c r="BM123" s="247"/>
      <c r="BN123" s="247"/>
      <c r="BO123" s="1043" t="s">
        <v>405</v>
      </c>
      <c r="BP123" s="1071"/>
      <c r="BQ123" s="1129">
        <v>11651505</v>
      </c>
      <c r="BR123" s="1130"/>
      <c r="BS123" s="1130"/>
      <c r="BT123" s="1130"/>
      <c r="BU123" s="1130"/>
      <c r="BV123" s="1130">
        <v>11519671</v>
      </c>
      <c r="BW123" s="1130"/>
      <c r="BX123" s="1130"/>
      <c r="BY123" s="1130"/>
      <c r="BZ123" s="1130"/>
      <c r="CA123" s="1130">
        <v>11732093</v>
      </c>
      <c r="CB123" s="1130"/>
      <c r="CC123" s="1130"/>
      <c r="CD123" s="1130"/>
      <c r="CE123" s="1130"/>
      <c r="CF123" s="1067"/>
      <c r="CG123" s="1068"/>
      <c r="CH123" s="1068"/>
      <c r="CI123" s="1068"/>
      <c r="CJ123" s="1069"/>
      <c r="CK123" s="1075"/>
      <c r="CL123" s="1076"/>
      <c r="CM123" s="1076"/>
      <c r="CN123" s="1076"/>
      <c r="CO123" s="1077"/>
      <c r="CP123" s="1085" t="s">
        <v>406</v>
      </c>
      <c r="CQ123" s="1086"/>
      <c r="CR123" s="1086"/>
      <c r="CS123" s="1086"/>
      <c r="CT123" s="1086"/>
      <c r="CU123" s="1086"/>
      <c r="CV123" s="1086"/>
      <c r="CW123" s="1086"/>
      <c r="CX123" s="1086"/>
      <c r="CY123" s="1086"/>
      <c r="CZ123" s="1086"/>
      <c r="DA123" s="1086"/>
      <c r="DB123" s="1086"/>
      <c r="DC123" s="1086"/>
      <c r="DD123" s="1086"/>
      <c r="DE123" s="1086"/>
      <c r="DF123" s="1087"/>
      <c r="DG123" s="1024" t="s">
        <v>174</v>
      </c>
      <c r="DH123" s="1025"/>
      <c r="DI123" s="1025"/>
      <c r="DJ123" s="1025"/>
      <c r="DK123" s="1026"/>
      <c r="DL123" s="1027" t="s">
        <v>174</v>
      </c>
      <c r="DM123" s="1025"/>
      <c r="DN123" s="1025"/>
      <c r="DO123" s="1025"/>
      <c r="DP123" s="1026"/>
      <c r="DQ123" s="1027" t="s">
        <v>174</v>
      </c>
      <c r="DR123" s="1025"/>
      <c r="DS123" s="1025"/>
      <c r="DT123" s="1025"/>
      <c r="DU123" s="1026"/>
      <c r="DV123" s="1028" t="s">
        <v>174</v>
      </c>
      <c r="DW123" s="1029"/>
      <c r="DX123" s="1029"/>
      <c r="DY123" s="1029"/>
      <c r="DZ123" s="1030"/>
    </row>
    <row r="124" spans="1:130" s="226" customFormat="1" ht="26.25" customHeight="1" thickBot="1">
      <c r="A124" s="1123"/>
      <c r="B124" s="1015"/>
      <c r="C124" s="988" t="s">
        <v>392</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174</v>
      </c>
      <c r="AB124" s="1025"/>
      <c r="AC124" s="1025"/>
      <c r="AD124" s="1025"/>
      <c r="AE124" s="1026"/>
      <c r="AF124" s="1027" t="s">
        <v>174</v>
      </c>
      <c r="AG124" s="1025"/>
      <c r="AH124" s="1025"/>
      <c r="AI124" s="1025"/>
      <c r="AJ124" s="1026"/>
      <c r="AK124" s="1027" t="s">
        <v>174</v>
      </c>
      <c r="AL124" s="1025"/>
      <c r="AM124" s="1025"/>
      <c r="AN124" s="1025"/>
      <c r="AO124" s="1026"/>
      <c r="AP124" s="1028" t="s">
        <v>370</v>
      </c>
      <c r="AQ124" s="1029"/>
      <c r="AR124" s="1029"/>
      <c r="AS124" s="1029"/>
      <c r="AT124" s="1030"/>
      <c r="AU124" s="1125" t="s">
        <v>407</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69.2</v>
      </c>
      <c r="BR124" s="1093"/>
      <c r="BS124" s="1093"/>
      <c r="BT124" s="1093"/>
      <c r="BU124" s="1093"/>
      <c r="BV124" s="1093">
        <v>47.6</v>
      </c>
      <c r="BW124" s="1093"/>
      <c r="BX124" s="1093"/>
      <c r="BY124" s="1093"/>
      <c r="BZ124" s="1093"/>
      <c r="CA124" s="1093">
        <v>26.4</v>
      </c>
      <c r="CB124" s="1093"/>
      <c r="CC124" s="1093"/>
      <c r="CD124" s="1093"/>
      <c r="CE124" s="1093"/>
      <c r="CF124" s="1094"/>
      <c r="CG124" s="1095"/>
      <c r="CH124" s="1095"/>
      <c r="CI124" s="1095"/>
      <c r="CJ124" s="1096"/>
      <c r="CK124" s="1078"/>
      <c r="CL124" s="1078"/>
      <c r="CM124" s="1078"/>
      <c r="CN124" s="1078"/>
      <c r="CO124" s="1079"/>
      <c r="CP124" s="1085" t="s">
        <v>408</v>
      </c>
      <c r="CQ124" s="1086"/>
      <c r="CR124" s="1086"/>
      <c r="CS124" s="1086"/>
      <c r="CT124" s="1086"/>
      <c r="CU124" s="1086"/>
      <c r="CV124" s="1086"/>
      <c r="CW124" s="1086"/>
      <c r="CX124" s="1086"/>
      <c r="CY124" s="1086"/>
      <c r="CZ124" s="1086"/>
      <c r="DA124" s="1086"/>
      <c r="DB124" s="1086"/>
      <c r="DC124" s="1086"/>
      <c r="DD124" s="1086"/>
      <c r="DE124" s="1086"/>
      <c r="DF124" s="1087"/>
      <c r="DG124" s="1070" t="s">
        <v>370</v>
      </c>
      <c r="DH124" s="1052"/>
      <c r="DI124" s="1052"/>
      <c r="DJ124" s="1052"/>
      <c r="DK124" s="1053"/>
      <c r="DL124" s="1051" t="s">
        <v>174</v>
      </c>
      <c r="DM124" s="1052"/>
      <c r="DN124" s="1052"/>
      <c r="DO124" s="1052"/>
      <c r="DP124" s="1053"/>
      <c r="DQ124" s="1051" t="s">
        <v>174</v>
      </c>
      <c r="DR124" s="1052"/>
      <c r="DS124" s="1052"/>
      <c r="DT124" s="1052"/>
      <c r="DU124" s="1053"/>
      <c r="DV124" s="1054" t="s">
        <v>174</v>
      </c>
      <c r="DW124" s="1055"/>
      <c r="DX124" s="1055"/>
      <c r="DY124" s="1055"/>
      <c r="DZ124" s="1056"/>
    </row>
    <row r="125" spans="1:130" s="226" customFormat="1" ht="26.25" customHeight="1">
      <c r="A125" s="1123"/>
      <c r="B125" s="1015"/>
      <c r="C125" s="988" t="s">
        <v>394</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370</v>
      </c>
      <c r="AB125" s="1025"/>
      <c r="AC125" s="1025"/>
      <c r="AD125" s="1025"/>
      <c r="AE125" s="1026"/>
      <c r="AF125" s="1027" t="s">
        <v>174</v>
      </c>
      <c r="AG125" s="1025"/>
      <c r="AH125" s="1025"/>
      <c r="AI125" s="1025"/>
      <c r="AJ125" s="1026"/>
      <c r="AK125" s="1027" t="s">
        <v>174</v>
      </c>
      <c r="AL125" s="1025"/>
      <c r="AM125" s="1025"/>
      <c r="AN125" s="1025"/>
      <c r="AO125" s="1026"/>
      <c r="AP125" s="1028" t="s">
        <v>174</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409</v>
      </c>
      <c r="CL125" s="1073"/>
      <c r="CM125" s="1073"/>
      <c r="CN125" s="1073"/>
      <c r="CO125" s="1074"/>
      <c r="CP125" s="995" t="s">
        <v>410</v>
      </c>
      <c r="CQ125" s="963"/>
      <c r="CR125" s="963"/>
      <c r="CS125" s="963"/>
      <c r="CT125" s="963"/>
      <c r="CU125" s="963"/>
      <c r="CV125" s="963"/>
      <c r="CW125" s="963"/>
      <c r="CX125" s="963"/>
      <c r="CY125" s="963"/>
      <c r="CZ125" s="963"/>
      <c r="DA125" s="963"/>
      <c r="DB125" s="963"/>
      <c r="DC125" s="963"/>
      <c r="DD125" s="963"/>
      <c r="DE125" s="963"/>
      <c r="DF125" s="964"/>
      <c r="DG125" s="996" t="s">
        <v>174</v>
      </c>
      <c r="DH125" s="997"/>
      <c r="DI125" s="997"/>
      <c r="DJ125" s="997"/>
      <c r="DK125" s="997"/>
      <c r="DL125" s="997" t="s">
        <v>174</v>
      </c>
      <c r="DM125" s="997"/>
      <c r="DN125" s="997"/>
      <c r="DO125" s="997"/>
      <c r="DP125" s="997"/>
      <c r="DQ125" s="997" t="s">
        <v>174</v>
      </c>
      <c r="DR125" s="997"/>
      <c r="DS125" s="997"/>
      <c r="DT125" s="997"/>
      <c r="DU125" s="997"/>
      <c r="DV125" s="998" t="s">
        <v>174</v>
      </c>
      <c r="DW125" s="998"/>
      <c r="DX125" s="998"/>
      <c r="DY125" s="998"/>
      <c r="DZ125" s="999"/>
    </row>
    <row r="126" spans="1:130" s="226" customFormat="1" ht="26.25" customHeight="1" thickBot="1">
      <c r="A126" s="1123"/>
      <c r="B126" s="1015"/>
      <c r="C126" s="988" t="s">
        <v>396</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370</v>
      </c>
      <c r="AB126" s="1025"/>
      <c r="AC126" s="1025"/>
      <c r="AD126" s="1025"/>
      <c r="AE126" s="1026"/>
      <c r="AF126" s="1027" t="s">
        <v>370</v>
      </c>
      <c r="AG126" s="1025"/>
      <c r="AH126" s="1025"/>
      <c r="AI126" s="1025"/>
      <c r="AJ126" s="1026"/>
      <c r="AK126" s="1027" t="s">
        <v>370</v>
      </c>
      <c r="AL126" s="1025"/>
      <c r="AM126" s="1025"/>
      <c r="AN126" s="1025"/>
      <c r="AO126" s="1026"/>
      <c r="AP126" s="1028" t="s">
        <v>370</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411</v>
      </c>
      <c r="CQ126" s="989"/>
      <c r="CR126" s="989"/>
      <c r="CS126" s="989"/>
      <c r="CT126" s="989"/>
      <c r="CU126" s="989"/>
      <c r="CV126" s="989"/>
      <c r="CW126" s="989"/>
      <c r="CX126" s="989"/>
      <c r="CY126" s="989"/>
      <c r="CZ126" s="989"/>
      <c r="DA126" s="989"/>
      <c r="DB126" s="989"/>
      <c r="DC126" s="989"/>
      <c r="DD126" s="989"/>
      <c r="DE126" s="989"/>
      <c r="DF126" s="990"/>
      <c r="DG126" s="991" t="s">
        <v>174</v>
      </c>
      <c r="DH126" s="992"/>
      <c r="DI126" s="992"/>
      <c r="DJ126" s="992"/>
      <c r="DK126" s="992"/>
      <c r="DL126" s="992" t="s">
        <v>370</v>
      </c>
      <c r="DM126" s="992"/>
      <c r="DN126" s="992"/>
      <c r="DO126" s="992"/>
      <c r="DP126" s="992"/>
      <c r="DQ126" s="992" t="s">
        <v>370</v>
      </c>
      <c r="DR126" s="992"/>
      <c r="DS126" s="992"/>
      <c r="DT126" s="992"/>
      <c r="DU126" s="992"/>
      <c r="DV126" s="993" t="s">
        <v>370</v>
      </c>
      <c r="DW126" s="993"/>
      <c r="DX126" s="993"/>
      <c r="DY126" s="993"/>
      <c r="DZ126" s="994"/>
    </row>
    <row r="127" spans="1:130" s="226" customFormat="1" ht="26.25" customHeight="1">
      <c r="A127" s="1124"/>
      <c r="B127" s="1017"/>
      <c r="C127" s="1039" t="s">
        <v>412</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2098</v>
      </c>
      <c r="AB127" s="1025"/>
      <c r="AC127" s="1025"/>
      <c r="AD127" s="1025"/>
      <c r="AE127" s="1026"/>
      <c r="AF127" s="1027">
        <v>1377</v>
      </c>
      <c r="AG127" s="1025"/>
      <c r="AH127" s="1025"/>
      <c r="AI127" s="1025"/>
      <c r="AJ127" s="1026"/>
      <c r="AK127" s="1027">
        <v>809</v>
      </c>
      <c r="AL127" s="1025"/>
      <c r="AM127" s="1025"/>
      <c r="AN127" s="1025"/>
      <c r="AO127" s="1026"/>
      <c r="AP127" s="1028">
        <v>0</v>
      </c>
      <c r="AQ127" s="1029"/>
      <c r="AR127" s="1029"/>
      <c r="AS127" s="1029"/>
      <c r="AT127" s="1030"/>
      <c r="AU127" s="228"/>
      <c r="AV127" s="228"/>
      <c r="AW127" s="228"/>
      <c r="AX127" s="1097" t="s">
        <v>413</v>
      </c>
      <c r="AY127" s="1098"/>
      <c r="AZ127" s="1098"/>
      <c r="BA127" s="1098"/>
      <c r="BB127" s="1098"/>
      <c r="BC127" s="1098"/>
      <c r="BD127" s="1098"/>
      <c r="BE127" s="1099"/>
      <c r="BF127" s="1100" t="s">
        <v>414</v>
      </c>
      <c r="BG127" s="1098"/>
      <c r="BH127" s="1098"/>
      <c r="BI127" s="1098"/>
      <c r="BJ127" s="1098"/>
      <c r="BK127" s="1098"/>
      <c r="BL127" s="1099"/>
      <c r="BM127" s="1100" t="s">
        <v>415</v>
      </c>
      <c r="BN127" s="1098"/>
      <c r="BO127" s="1098"/>
      <c r="BP127" s="1098"/>
      <c r="BQ127" s="1098"/>
      <c r="BR127" s="1098"/>
      <c r="BS127" s="1099"/>
      <c r="BT127" s="1100" t="s">
        <v>416</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417</v>
      </c>
      <c r="CQ127" s="989"/>
      <c r="CR127" s="989"/>
      <c r="CS127" s="989"/>
      <c r="CT127" s="989"/>
      <c r="CU127" s="989"/>
      <c r="CV127" s="989"/>
      <c r="CW127" s="989"/>
      <c r="CX127" s="989"/>
      <c r="CY127" s="989"/>
      <c r="CZ127" s="989"/>
      <c r="DA127" s="989"/>
      <c r="DB127" s="989"/>
      <c r="DC127" s="989"/>
      <c r="DD127" s="989"/>
      <c r="DE127" s="989"/>
      <c r="DF127" s="990"/>
      <c r="DG127" s="991" t="s">
        <v>174</v>
      </c>
      <c r="DH127" s="992"/>
      <c r="DI127" s="992"/>
      <c r="DJ127" s="992"/>
      <c r="DK127" s="992"/>
      <c r="DL127" s="992" t="s">
        <v>174</v>
      </c>
      <c r="DM127" s="992"/>
      <c r="DN127" s="992"/>
      <c r="DO127" s="992"/>
      <c r="DP127" s="992"/>
      <c r="DQ127" s="992" t="s">
        <v>370</v>
      </c>
      <c r="DR127" s="992"/>
      <c r="DS127" s="992"/>
      <c r="DT127" s="992"/>
      <c r="DU127" s="992"/>
      <c r="DV127" s="993" t="s">
        <v>174</v>
      </c>
      <c r="DW127" s="993"/>
      <c r="DX127" s="993"/>
      <c r="DY127" s="993"/>
      <c r="DZ127" s="994"/>
    </row>
    <row r="128" spans="1:130" s="226" customFormat="1" ht="26.25" customHeight="1" thickBot="1">
      <c r="A128" s="1107" t="s">
        <v>418</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419</v>
      </c>
      <c r="X128" s="1109"/>
      <c r="Y128" s="1109"/>
      <c r="Z128" s="1110"/>
      <c r="AA128" s="1111">
        <v>148066</v>
      </c>
      <c r="AB128" s="1112"/>
      <c r="AC128" s="1112"/>
      <c r="AD128" s="1112"/>
      <c r="AE128" s="1113"/>
      <c r="AF128" s="1114">
        <v>149980</v>
      </c>
      <c r="AG128" s="1112"/>
      <c r="AH128" s="1112"/>
      <c r="AI128" s="1112"/>
      <c r="AJ128" s="1113"/>
      <c r="AK128" s="1114">
        <v>147748</v>
      </c>
      <c r="AL128" s="1112"/>
      <c r="AM128" s="1112"/>
      <c r="AN128" s="1112"/>
      <c r="AO128" s="1113"/>
      <c r="AP128" s="1115"/>
      <c r="AQ128" s="1116"/>
      <c r="AR128" s="1116"/>
      <c r="AS128" s="1116"/>
      <c r="AT128" s="1117"/>
      <c r="AU128" s="228"/>
      <c r="AV128" s="228"/>
      <c r="AW128" s="228"/>
      <c r="AX128" s="962" t="s">
        <v>420</v>
      </c>
      <c r="AY128" s="963"/>
      <c r="AZ128" s="963"/>
      <c r="BA128" s="963"/>
      <c r="BB128" s="963"/>
      <c r="BC128" s="963"/>
      <c r="BD128" s="963"/>
      <c r="BE128" s="964"/>
      <c r="BF128" s="1118" t="s">
        <v>174</v>
      </c>
      <c r="BG128" s="1119"/>
      <c r="BH128" s="1119"/>
      <c r="BI128" s="1119"/>
      <c r="BJ128" s="1119"/>
      <c r="BK128" s="1119"/>
      <c r="BL128" s="1120"/>
      <c r="BM128" s="1118">
        <v>14.39</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421</v>
      </c>
      <c r="CQ128" s="792"/>
      <c r="CR128" s="792"/>
      <c r="CS128" s="792"/>
      <c r="CT128" s="792"/>
      <c r="CU128" s="792"/>
      <c r="CV128" s="792"/>
      <c r="CW128" s="792"/>
      <c r="CX128" s="792"/>
      <c r="CY128" s="792"/>
      <c r="CZ128" s="792"/>
      <c r="DA128" s="792"/>
      <c r="DB128" s="792"/>
      <c r="DC128" s="792"/>
      <c r="DD128" s="792"/>
      <c r="DE128" s="792"/>
      <c r="DF128" s="1102"/>
      <c r="DG128" s="1103">
        <v>5290</v>
      </c>
      <c r="DH128" s="1104"/>
      <c r="DI128" s="1104"/>
      <c r="DJ128" s="1104"/>
      <c r="DK128" s="1104"/>
      <c r="DL128" s="1104">
        <v>4470</v>
      </c>
      <c r="DM128" s="1104"/>
      <c r="DN128" s="1104"/>
      <c r="DO128" s="1104"/>
      <c r="DP128" s="1104"/>
      <c r="DQ128" s="1104">
        <v>3650</v>
      </c>
      <c r="DR128" s="1104"/>
      <c r="DS128" s="1104"/>
      <c r="DT128" s="1104"/>
      <c r="DU128" s="1104"/>
      <c r="DV128" s="1105">
        <v>0.1</v>
      </c>
      <c r="DW128" s="1105"/>
      <c r="DX128" s="1105"/>
      <c r="DY128" s="1105"/>
      <c r="DZ128" s="1106"/>
    </row>
    <row r="129" spans="1:131" s="226" customFormat="1" ht="26.25" customHeight="1">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422</v>
      </c>
      <c r="X129" s="1137"/>
      <c r="Y129" s="1137"/>
      <c r="Z129" s="1138"/>
      <c r="AA129" s="1024">
        <v>5631931</v>
      </c>
      <c r="AB129" s="1025"/>
      <c r="AC129" s="1025"/>
      <c r="AD129" s="1025"/>
      <c r="AE129" s="1026"/>
      <c r="AF129" s="1027">
        <v>5768033</v>
      </c>
      <c r="AG129" s="1025"/>
      <c r="AH129" s="1025"/>
      <c r="AI129" s="1025"/>
      <c r="AJ129" s="1026"/>
      <c r="AK129" s="1027">
        <v>6130696</v>
      </c>
      <c r="AL129" s="1025"/>
      <c r="AM129" s="1025"/>
      <c r="AN129" s="1025"/>
      <c r="AO129" s="1026"/>
      <c r="AP129" s="1139"/>
      <c r="AQ129" s="1140"/>
      <c r="AR129" s="1140"/>
      <c r="AS129" s="1140"/>
      <c r="AT129" s="1141"/>
      <c r="AU129" s="229"/>
      <c r="AV129" s="229"/>
      <c r="AW129" s="229"/>
      <c r="AX129" s="1131" t="s">
        <v>423</v>
      </c>
      <c r="AY129" s="989"/>
      <c r="AZ129" s="989"/>
      <c r="BA129" s="989"/>
      <c r="BB129" s="989"/>
      <c r="BC129" s="989"/>
      <c r="BD129" s="989"/>
      <c r="BE129" s="990"/>
      <c r="BF129" s="1132" t="s">
        <v>174</v>
      </c>
      <c r="BG129" s="1133"/>
      <c r="BH129" s="1133"/>
      <c r="BI129" s="1133"/>
      <c r="BJ129" s="1133"/>
      <c r="BK129" s="1133"/>
      <c r="BL129" s="1134"/>
      <c r="BM129" s="1132">
        <v>19.39</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1000" t="s">
        <v>424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425</v>
      </c>
      <c r="X130" s="1137"/>
      <c r="Y130" s="1137"/>
      <c r="Z130" s="1138"/>
      <c r="AA130" s="1024">
        <v>757837</v>
      </c>
      <c r="AB130" s="1025"/>
      <c r="AC130" s="1025"/>
      <c r="AD130" s="1025"/>
      <c r="AE130" s="1026"/>
      <c r="AF130" s="1027">
        <v>737702</v>
      </c>
      <c r="AG130" s="1025"/>
      <c r="AH130" s="1025"/>
      <c r="AI130" s="1025"/>
      <c r="AJ130" s="1026"/>
      <c r="AK130" s="1027">
        <v>731254</v>
      </c>
      <c r="AL130" s="1025"/>
      <c r="AM130" s="1025"/>
      <c r="AN130" s="1025"/>
      <c r="AO130" s="1026"/>
      <c r="AP130" s="1139"/>
      <c r="AQ130" s="1140"/>
      <c r="AR130" s="1140"/>
      <c r="AS130" s="1140"/>
      <c r="AT130" s="1141"/>
      <c r="AU130" s="229"/>
      <c r="AV130" s="229"/>
      <c r="AW130" s="229"/>
      <c r="AX130" s="1131" t="s">
        <v>426</v>
      </c>
      <c r="AY130" s="989"/>
      <c r="AZ130" s="989"/>
      <c r="BA130" s="989"/>
      <c r="BB130" s="989"/>
      <c r="BC130" s="989"/>
      <c r="BD130" s="989"/>
      <c r="BE130" s="990"/>
      <c r="BF130" s="1167">
        <v>5.9</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427</v>
      </c>
      <c r="X131" s="1174"/>
      <c r="Y131" s="1174"/>
      <c r="Z131" s="1175"/>
      <c r="AA131" s="1070">
        <v>4874094</v>
      </c>
      <c r="AB131" s="1052"/>
      <c r="AC131" s="1052"/>
      <c r="AD131" s="1052"/>
      <c r="AE131" s="1053"/>
      <c r="AF131" s="1051">
        <v>5030331</v>
      </c>
      <c r="AG131" s="1052"/>
      <c r="AH131" s="1052"/>
      <c r="AI131" s="1052"/>
      <c r="AJ131" s="1053"/>
      <c r="AK131" s="1051">
        <v>5399442</v>
      </c>
      <c r="AL131" s="1052"/>
      <c r="AM131" s="1052"/>
      <c r="AN131" s="1052"/>
      <c r="AO131" s="1053"/>
      <c r="AP131" s="1176"/>
      <c r="AQ131" s="1177"/>
      <c r="AR131" s="1177"/>
      <c r="AS131" s="1177"/>
      <c r="AT131" s="1178"/>
      <c r="AU131" s="229"/>
      <c r="AV131" s="229"/>
      <c r="AW131" s="229"/>
      <c r="AX131" s="1149" t="s">
        <v>428</v>
      </c>
      <c r="AY131" s="792"/>
      <c r="AZ131" s="792"/>
      <c r="BA131" s="792"/>
      <c r="BB131" s="792"/>
      <c r="BC131" s="792"/>
      <c r="BD131" s="792"/>
      <c r="BE131" s="1102"/>
      <c r="BF131" s="1150">
        <v>26.4</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6" t="s">
        <v>429</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430</v>
      </c>
      <c r="W132" s="1160"/>
      <c r="X132" s="1160"/>
      <c r="Y132" s="1160"/>
      <c r="Z132" s="1161"/>
      <c r="AA132" s="1162">
        <v>6.2414676450000002</v>
      </c>
      <c r="AB132" s="1163"/>
      <c r="AC132" s="1163"/>
      <c r="AD132" s="1163"/>
      <c r="AE132" s="1164"/>
      <c r="AF132" s="1165">
        <v>5.5849605130000004</v>
      </c>
      <c r="AG132" s="1163"/>
      <c r="AH132" s="1163"/>
      <c r="AI132" s="1163"/>
      <c r="AJ132" s="1164"/>
      <c r="AK132" s="1165">
        <v>6.1646555330000004</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431</v>
      </c>
      <c r="W133" s="1143"/>
      <c r="X133" s="1143"/>
      <c r="Y133" s="1143"/>
      <c r="Z133" s="1144"/>
      <c r="AA133" s="1145">
        <v>8.6</v>
      </c>
      <c r="AB133" s="1146"/>
      <c r="AC133" s="1146"/>
      <c r="AD133" s="1146"/>
      <c r="AE133" s="1147"/>
      <c r="AF133" s="1145">
        <v>7.1</v>
      </c>
      <c r="AG133" s="1146"/>
      <c r="AH133" s="1146"/>
      <c r="AI133" s="1146"/>
      <c r="AJ133" s="1147"/>
      <c r="AK133" s="1145">
        <v>5.9</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O15c60kGM98FocHrgm4OaSjrb58zERxSFgh0VDXu0HxxQe2g9a/ja1tZRmTEQP9wXxRiBkNOP6XxIA73x6FPQ==" saltValue="HywRpiOo1oGg83rPvbj0x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Y52" sqref="AY52"/>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432</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S3PvE9M22TB2xbluq52ITy2ECTvEY/bvB1F2Tlt1orlZPxL8UWmI2nRt2eAnVBwBg6FB+DOqHizajrkB6wV59g==" saltValue="u1ffASv+b8gUdiQ+13ifB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434</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435</v>
      </c>
      <c r="AP7" s="268"/>
      <c r="AQ7" s="269" t="s">
        <v>436</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437</v>
      </c>
      <c r="AQ8" s="275" t="s">
        <v>438</v>
      </c>
      <c r="AR8" s="276" t="s">
        <v>439</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440</v>
      </c>
      <c r="AL9" s="1183"/>
      <c r="AM9" s="1183"/>
      <c r="AN9" s="1184"/>
      <c r="AO9" s="277">
        <v>1812102</v>
      </c>
      <c r="AP9" s="277">
        <v>101122</v>
      </c>
      <c r="AQ9" s="278">
        <v>91900</v>
      </c>
      <c r="AR9" s="279">
        <v>10</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441</v>
      </c>
      <c r="AL10" s="1183"/>
      <c r="AM10" s="1183"/>
      <c r="AN10" s="1184"/>
      <c r="AO10" s="280">
        <v>443834</v>
      </c>
      <c r="AP10" s="280">
        <v>24768</v>
      </c>
      <c r="AQ10" s="281">
        <v>11848</v>
      </c>
      <c r="AR10" s="282">
        <v>109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442</v>
      </c>
      <c r="AL11" s="1183"/>
      <c r="AM11" s="1183"/>
      <c r="AN11" s="1184"/>
      <c r="AO11" s="280">
        <v>918</v>
      </c>
      <c r="AP11" s="280">
        <v>51</v>
      </c>
      <c r="AQ11" s="281">
        <v>323</v>
      </c>
      <c r="AR11" s="282">
        <v>-84.2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443</v>
      </c>
      <c r="AL12" s="1183"/>
      <c r="AM12" s="1183"/>
      <c r="AN12" s="1184"/>
      <c r="AO12" s="280" t="s">
        <v>444</v>
      </c>
      <c r="AP12" s="280" t="s">
        <v>444</v>
      </c>
      <c r="AQ12" s="281">
        <v>21</v>
      </c>
      <c r="AR12" s="282" t="s">
        <v>444</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445</v>
      </c>
      <c r="AL13" s="1183"/>
      <c r="AM13" s="1183"/>
      <c r="AN13" s="1184"/>
      <c r="AO13" s="280">
        <v>80534</v>
      </c>
      <c r="AP13" s="280">
        <v>4494</v>
      </c>
      <c r="AQ13" s="281">
        <v>3646</v>
      </c>
      <c r="AR13" s="282">
        <v>23.3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446</v>
      </c>
      <c r="AL14" s="1183"/>
      <c r="AM14" s="1183"/>
      <c r="AN14" s="1184"/>
      <c r="AO14" s="280">
        <v>150</v>
      </c>
      <c r="AP14" s="280">
        <v>8</v>
      </c>
      <c r="AQ14" s="281">
        <v>1700</v>
      </c>
      <c r="AR14" s="282">
        <v>-99.5</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447</v>
      </c>
      <c r="AL15" s="1186"/>
      <c r="AM15" s="1186"/>
      <c r="AN15" s="1187"/>
      <c r="AO15" s="280">
        <v>-126882</v>
      </c>
      <c r="AP15" s="280">
        <v>-7080</v>
      </c>
      <c r="AQ15" s="281">
        <v>-7027</v>
      </c>
      <c r="AR15" s="282">
        <v>0.8</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188</v>
      </c>
      <c r="AL16" s="1186"/>
      <c r="AM16" s="1186"/>
      <c r="AN16" s="1187"/>
      <c r="AO16" s="280">
        <v>2210656</v>
      </c>
      <c r="AP16" s="280">
        <v>123363</v>
      </c>
      <c r="AQ16" s="281">
        <v>102411</v>
      </c>
      <c r="AR16" s="282">
        <v>20.5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448</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449</v>
      </c>
      <c r="AP20" s="289" t="s">
        <v>450</v>
      </c>
      <c r="AQ20" s="290" t="s">
        <v>451</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452</v>
      </c>
      <c r="AL21" s="1189"/>
      <c r="AM21" s="1189"/>
      <c r="AN21" s="1190"/>
      <c r="AO21" s="293">
        <v>10.16</v>
      </c>
      <c r="AP21" s="294">
        <v>9.23</v>
      </c>
      <c r="AQ21" s="295">
        <v>0.93</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453</v>
      </c>
      <c r="AL22" s="1189"/>
      <c r="AM22" s="1189"/>
      <c r="AN22" s="1190"/>
      <c r="AO22" s="298">
        <v>98.2</v>
      </c>
      <c r="AP22" s="299">
        <v>96.8</v>
      </c>
      <c r="AQ22" s="300">
        <v>1.4</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9" t="s">
        <v>454</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c r="A27" s="305"/>
      <c r="AO27" s="258"/>
      <c r="AP27" s="258"/>
      <c r="AQ27" s="258"/>
      <c r="AR27" s="258"/>
      <c r="AS27" s="258"/>
      <c r="AT27" s="258"/>
    </row>
    <row r="28" spans="1:46" ht="17.25">
      <c r="A28" s="259" t="s">
        <v>455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456</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435</v>
      </c>
      <c r="AP30" s="268"/>
      <c r="AQ30" s="269" t="s">
        <v>436</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437</v>
      </c>
      <c r="AQ31" s="275" t="s">
        <v>438</v>
      </c>
      <c r="AR31" s="276" t="s">
        <v>439</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457</v>
      </c>
      <c r="AL32" s="1197"/>
      <c r="AM32" s="1197"/>
      <c r="AN32" s="1198"/>
      <c r="AO32" s="308">
        <v>684898</v>
      </c>
      <c r="AP32" s="308">
        <v>38220</v>
      </c>
      <c r="AQ32" s="309">
        <v>50517</v>
      </c>
      <c r="AR32" s="310">
        <v>-24.3</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458</v>
      </c>
      <c r="AL33" s="1197"/>
      <c r="AM33" s="1197"/>
      <c r="AN33" s="1198"/>
      <c r="AO33" s="308" t="s">
        <v>444</v>
      </c>
      <c r="AP33" s="308" t="s">
        <v>444</v>
      </c>
      <c r="AQ33" s="309" t="s">
        <v>444</v>
      </c>
      <c r="AR33" s="310" t="s">
        <v>444</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459</v>
      </c>
      <c r="AL34" s="1197"/>
      <c r="AM34" s="1197"/>
      <c r="AN34" s="1198"/>
      <c r="AO34" s="308" t="s">
        <v>444</v>
      </c>
      <c r="AP34" s="308" t="s">
        <v>444</v>
      </c>
      <c r="AQ34" s="309">
        <v>23</v>
      </c>
      <c r="AR34" s="310" t="s">
        <v>444</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460</v>
      </c>
      <c r="AL35" s="1197"/>
      <c r="AM35" s="1197"/>
      <c r="AN35" s="1198"/>
      <c r="AO35" s="308">
        <v>459260</v>
      </c>
      <c r="AP35" s="308">
        <v>25628</v>
      </c>
      <c r="AQ35" s="309">
        <v>15430</v>
      </c>
      <c r="AR35" s="310">
        <v>66.099999999999994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461</v>
      </c>
      <c r="AL36" s="1197"/>
      <c r="AM36" s="1197"/>
      <c r="AN36" s="1198"/>
      <c r="AO36" s="308">
        <v>44475</v>
      </c>
      <c r="AP36" s="308">
        <v>2482</v>
      </c>
      <c r="AQ36" s="309">
        <v>2664</v>
      </c>
      <c r="AR36" s="310">
        <v>-6.8</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462</v>
      </c>
      <c r="AL37" s="1197"/>
      <c r="AM37" s="1197"/>
      <c r="AN37" s="1198"/>
      <c r="AO37" s="308">
        <v>23226</v>
      </c>
      <c r="AP37" s="308">
        <v>1296</v>
      </c>
      <c r="AQ37" s="309">
        <v>451</v>
      </c>
      <c r="AR37" s="310">
        <v>187.4</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463</v>
      </c>
      <c r="AL38" s="1200"/>
      <c r="AM38" s="1200"/>
      <c r="AN38" s="1201"/>
      <c r="AO38" s="311" t="s">
        <v>444</v>
      </c>
      <c r="AP38" s="311" t="s">
        <v>444</v>
      </c>
      <c r="AQ38" s="312">
        <v>4</v>
      </c>
      <c r="AR38" s="300" t="s">
        <v>444</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464</v>
      </c>
      <c r="AL39" s="1200"/>
      <c r="AM39" s="1200"/>
      <c r="AN39" s="1201"/>
      <c r="AO39" s="308">
        <v>-147748</v>
      </c>
      <c r="AP39" s="308">
        <v>-8245</v>
      </c>
      <c r="AQ39" s="309">
        <v>-3528</v>
      </c>
      <c r="AR39" s="310">
        <v>133.69999999999999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465</v>
      </c>
      <c r="AL40" s="1197"/>
      <c r="AM40" s="1197"/>
      <c r="AN40" s="1198"/>
      <c r="AO40" s="308">
        <v>-731254</v>
      </c>
      <c r="AP40" s="308">
        <v>-40807</v>
      </c>
      <c r="AQ40" s="309">
        <v>-45748</v>
      </c>
      <c r="AR40" s="310">
        <v>-10.8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262</v>
      </c>
      <c r="AL41" s="1203"/>
      <c r="AM41" s="1203"/>
      <c r="AN41" s="1204"/>
      <c r="AO41" s="308">
        <v>332857</v>
      </c>
      <c r="AP41" s="308">
        <v>18575</v>
      </c>
      <c r="AQ41" s="309">
        <v>19813</v>
      </c>
      <c r="AR41" s="310">
        <v>-6.2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466</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467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468</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435</v>
      </c>
      <c r="AN49" s="1193" t="s">
        <v>469</v>
      </c>
      <c r="AO49" s="1194"/>
      <c r="AP49" s="1194"/>
      <c r="AQ49" s="1194"/>
      <c r="AR49" s="119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470</v>
      </c>
      <c r="AO50" s="325" t="s">
        <v>471</v>
      </c>
      <c r="AP50" s="326" t="s">
        <v>472</v>
      </c>
      <c r="AQ50" s="327" t="s">
        <v>473</v>
      </c>
      <c r="AR50" s="328" t="s">
        <v>474</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475</v>
      </c>
      <c r="AL51" s="321"/>
      <c r="AM51" s="329">
        <v>290899</v>
      </c>
      <c r="AN51" s="330">
        <v>15121</v>
      </c>
      <c r="AO51" s="331">
        <v>-24</v>
      </c>
      <c r="AP51" s="332">
        <v>67343</v>
      </c>
      <c r="AQ51" s="333">
        <v>0.1</v>
      </c>
      <c r="AR51" s="334">
        <v>-24.1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476</v>
      </c>
      <c r="AM52" s="337">
        <v>151425</v>
      </c>
      <c r="AN52" s="338">
        <v>7871</v>
      </c>
      <c r="AO52" s="339">
        <v>40.700000000000003</v>
      </c>
      <c r="AP52" s="340">
        <v>32865</v>
      </c>
      <c r="AQ52" s="341">
        <v>-6.3</v>
      </c>
      <c r="AR52" s="342">
        <v>47</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477</v>
      </c>
      <c r="AL53" s="321"/>
      <c r="AM53" s="329">
        <v>509098</v>
      </c>
      <c r="AN53" s="330">
        <v>26945</v>
      </c>
      <c r="AO53" s="331">
        <v>78.2</v>
      </c>
      <c r="AP53" s="332">
        <v>73475</v>
      </c>
      <c r="AQ53" s="333">
        <v>9.1</v>
      </c>
      <c r="AR53" s="334">
        <v>69.099999999999994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476</v>
      </c>
      <c r="AM54" s="337">
        <v>324406</v>
      </c>
      <c r="AN54" s="338">
        <v>17170</v>
      </c>
      <c r="AO54" s="339">
        <v>118.1</v>
      </c>
      <c r="AP54" s="340">
        <v>43072</v>
      </c>
      <c r="AQ54" s="341">
        <v>31.1</v>
      </c>
      <c r="AR54" s="342">
        <v>87</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478</v>
      </c>
      <c r="AL55" s="321"/>
      <c r="AM55" s="329">
        <v>651003</v>
      </c>
      <c r="AN55" s="330">
        <v>35068</v>
      </c>
      <c r="AO55" s="331">
        <v>30.1</v>
      </c>
      <c r="AP55" s="332">
        <v>87464</v>
      </c>
      <c r="AQ55" s="333">
        <v>19</v>
      </c>
      <c r="AR55" s="334">
        <v>11.1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476</v>
      </c>
      <c r="AM56" s="337">
        <v>306106</v>
      </c>
      <c r="AN56" s="338">
        <v>16489</v>
      </c>
      <c r="AO56" s="339">
        <v>-4</v>
      </c>
      <c r="AP56" s="340">
        <v>47479</v>
      </c>
      <c r="AQ56" s="341">
        <v>10.199999999999999</v>
      </c>
      <c r="AR56" s="342">
        <v>-14.2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479</v>
      </c>
      <c r="AL57" s="321"/>
      <c r="AM57" s="329">
        <v>542710</v>
      </c>
      <c r="AN57" s="330">
        <v>29733</v>
      </c>
      <c r="AO57" s="331">
        <v>-15.2</v>
      </c>
      <c r="AP57" s="332">
        <v>96248</v>
      </c>
      <c r="AQ57" s="333">
        <v>10</v>
      </c>
      <c r="AR57" s="334">
        <v>-25.2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476</v>
      </c>
      <c r="AM58" s="337">
        <v>148619</v>
      </c>
      <c r="AN58" s="338">
        <v>8142</v>
      </c>
      <c r="AO58" s="339">
        <v>-50.6</v>
      </c>
      <c r="AP58" s="340">
        <v>55768</v>
      </c>
      <c r="AQ58" s="341">
        <v>17.5</v>
      </c>
      <c r="AR58" s="342">
        <v>-68.099999999999994</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480</v>
      </c>
      <c r="AL59" s="321"/>
      <c r="AM59" s="329">
        <v>823756</v>
      </c>
      <c r="AN59" s="330">
        <v>45969</v>
      </c>
      <c r="AO59" s="331">
        <v>54.6</v>
      </c>
      <c r="AP59" s="332">
        <v>76413</v>
      </c>
      <c r="AQ59" s="333">
        <v>-20.6</v>
      </c>
      <c r="AR59" s="334">
        <v>75.2</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476</v>
      </c>
      <c r="AM60" s="337">
        <v>101515</v>
      </c>
      <c r="AN60" s="338">
        <v>5665</v>
      </c>
      <c r="AO60" s="339">
        <v>-30.4</v>
      </c>
      <c r="AP60" s="340">
        <v>39658</v>
      </c>
      <c r="AQ60" s="341">
        <v>-28.9</v>
      </c>
      <c r="AR60" s="342">
        <v>-1.5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481</v>
      </c>
      <c r="AL61" s="343"/>
      <c r="AM61" s="344">
        <v>563493</v>
      </c>
      <c r="AN61" s="345">
        <v>30567</v>
      </c>
      <c r="AO61" s="346">
        <v>24.7</v>
      </c>
      <c r="AP61" s="347">
        <v>80189</v>
      </c>
      <c r="AQ61" s="348">
        <v>3.5</v>
      </c>
      <c r="AR61" s="334">
        <v>21.2</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476</v>
      </c>
      <c r="AM62" s="337">
        <v>206414</v>
      </c>
      <c r="AN62" s="338">
        <v>11067</v>
      </c>
      <c r="AO62" s="339">
        <v>14.8</v>
      </c>
      <c r="AP62" s="340">
        <v>43768</v>
      </c>
      <c r="AQ62" s="341">
        <v>4.7</v>
      </c>
      <c r="AR62" s="342">
        <v>10.1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8vrQW99dw3CD6A2CKH/g3qs8TW8wAnGCDo4GPlacK1jFK27nmfh6kjesTySh8CYPDOxo2mcLA7cD5rhpJx/bRg==" saltValue="sP0rljoXsQ4OingMMMxM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483</v>
      </c>
    </row>
    <row r="120" spans="125:125" ht="13.5" hidden="1" customHeight="1"/>
    <row r="121" spans="125:125" ht="13.5" hidden="1" customHeight="1">
      <c r="DU121" s="255"/>
    </row>
  </sheetData>
  <sheetProtection algorithmName="SHA-512" hashValue="ciz1lmbzJ6KrYIoqsgGCEGlWSXs1Z+2U157hOQXG2IhBr2Jw/7bqLuZd3qcJVh99h0K/qOaN/UyVpNqXz65oJA==" saltValue="LSYVOE0jBs1FCPgrIs5+v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484</v>
      </c>
    </row>
  </sheetData>
  <sheetProtection algorithmName="SHA-512" hashValue="yCy84r6HRBdKzEb8+YuTE6ZCZYMDr9L1RIPnGEFiWRvSJaDEHm6TGgk9wqx8xZw6SB0iG0WVkjMKrKQioBcKxw==" saltValue="wd8pu8wm8BQGTJtcSimgc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485</v>
      </c>
      <c r="G46" s="8" t="s">
        <v>486</v>
      </c>
      <c r="H46" s="8" t="s">
        <v>487</v>
      </c>
      <c r="I46" s="8" t="s">
        <v>488</v>
      </c>
      <c r="J46" s="9" t="s">
        <v>489</v>
      </c>
    </row>
    <row r="47" spans="2:10" ht="57.75" customHeight="1">
      <c r="B47" s="10"/>
      <c r="C47" s="1205" t="s">
        <v>3</v>
      </c>
      <c r="D47" s="1205"/>
      <c r="E47" s="1206"/>
      <c r="F47" s="11">
        <v>9.09</v>
      </c>
      <c r="G47" s="12">
        <v>7.2</v>
      </c>
      <c r="H47" s="12">
        <v>7.76</v>
      </c>
      <c r="I47" s="12">
        <v>10.27</v>
      </c>
      <c r="J47" s="13">
        <v>10.39</v>
      </c>
    </row>
    <row r="48" spans="2:10" ht="57.75" customHeight="1">
      <c r="B48" s="14"/>
      <c r="C48" s="1207" t="s">
        <v>4</v>
      </c>
      <c r="D48" s="1207"/>
      <c r="E48" s="1208"/>
      <c r="F48" s="15">
        <v>2.63</v>
      </c>
      <c r="G48" s="16">
        <v>3.71</v>
      </c>
      <c r="H48" s="16">
        <v>4.3099999999999996</v>
      </c>
      <c r="I48" s="16">
        <v>4.8499999999999996</v>
      </c>
      <c r="J48" s="17">
        <v>7.99</v>
      </c>
    </row>
    <row r="49" spans="2:10" ht="57.75" customHeight="1" thickBot="1">
      <c r="B49" s="18"/>
      <c r="C49" s="1209" t="s">
        <v>5</v>
      </c>
      <c r="D49" s="1209"/>
      <c r="E49" s="1210"/>
      <c r="F49" s="19" t="s">
        <v>490</v>
      </c>
      <c r="G49" s="20" t="s">
        <v>491</v>
      </c>
      <c r="H49" s="20">
        <v>1.1200000000000001</v>
      </c>
      <c r="I49" s="20">
        <v>3.33</v>
      </c>
      <c r="J49" s="21">
        <v>4.1500000000000004</v>
      </c>
    </row>
    <row r="50" spans="2:10"/>
  </sheetData>
  <sheetProtection algorithmName="SHA-512" hashValue="WOkM/ZOK1HoPL9qEmBRJLRF9Kns87Uf0uM6OnJpqVjOX/6XxCqH2Zcnu2JpbOOFSuFAaoKpHfMuEDRIMuXclwQ==" saltValue="0MDA28Gog+1llsN5LKgS6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2023-10-19T06:41:24Z</cp:lastPrinted>
  <dcterms:created xsi:type="dcterms:W3CDTF">2023-02-20T03:26:02Z</dcterms:created>
  <dcterms:modified xsi:type="dcterms:W3CDTF">2023-10-19T06:41:31Z</dcterms:modified>
  <cp:category/>
</cp:coreProperties>
</file>